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8_{93732680-3A01-434A-A333-C9AE9B92FDE4}" xr6:coauthVersionLast="47" xr6:coauthVersionMax="47" xr10:uidLastSave="{00000000-0000-0000-0000-000000000000}"/>
  <bookViews>
    <workbookView xWindow="-60" yWindow="-60" windowWidth="15480" windowHeight="11640" firstSheet="5" activeTab="5" xr2:uid="{00000000-000D-0000-FFFF-FFFF00000000}"/>
  </bookViews>
  <sheets>
    <sheet name="титульный лист" sheetId="2" r:id="rId1"/>
    <sheet name="раздел 1" sheetId="3" r:id="rId2"/>
    <sheet name="раздел 2 " sheetId="4" r:id="rId3"/>
    <sheet name="3.2020" sheetId="13" r:id="rId4"/>
    <sheet name="3.2021" sheetId="14" r:id="rId5"/>
    <sheet name="3.2022" sheetId="17" r:id="rId6"/>
    <sheet name="Лист1" sheetId="15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4" l="1"/>
  <c r="D39" i="17"/>
  <c r="G67" i="13"/>
  <c r="G46" i="17"/>
  <c r="G44" i="17"/>
  <c r="G23" i="14"/>
  <c r="G46" i="14"/>
  <c r="G44" i="14"/>
  <c r="D61" i="13"/>
  <c r="C61" i="13"/>
  <c r="G65" i="13"/>
  <c r="G46" i="13"/>
  <c r="G44" i="13"/>
  <c r="K79" i="17"/>
  <c r="G79" i="17"/>
  <c r="D79" i="17"/>
  <c r="C79" i="17"/>
  <c r="K78" i="17"/>
  <c r="G78" i="17"/>
  <c r="D78" i="17"/>
  <c r="C78" i="17"/>
  <c r="K77" i="17"/>
  <c r="G77" i="17"/>
  <c r="D77" i="17"/>
  <c r="C77" i="17"/>
  <c r="G76" i="17"/>
  <c r="D76" i="17"/>
  <c r="C76" i="17"/>
  <c r="G75" i="17"/>
  <c r="D75" i="17"/>
  <c r="C75" i="17"/>
  <c r="G74" i="17"/>
  <c r="L73" i="17"/>
  <c r="K73" i="17"/>
  <c r="H73" i="17"/>
  <c r="G73" i="17"/>
  <c r="F73" i="17"/>
  <c r="D73" i="17"/>
  <c r="C73" i="17" s="1"/>
  <c r="D72" i="17"/>
  <c r="C72" i="17"/>
  <c r="F70" i="17"/>
  <c r="D70" i="17"/>
  <c r="C70" i="17"/>
  <c r="G67" i="17"/>
  <c r="D67" i="17"/>
  <c r="C67" i="17"/>
  <c r="D66" i="17"/>
  <c r="C66" i="17"/>
  <c r="D65" i="17"/>
  <c r="C65" i="17"/>
  <c r="H63" i="17"/>
  <c r="G63" i="17"/>
  <c r="F63" i="17"/>
  <c r="D63" i="17"/>
  <c r="C63" i="17"/>
  <c r="K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K54" i="17"/>
  <c r="G54" i="17"/>
  <c r="D54" i="17"/>
  <c r="C54" i="17"/>
  <c r="D53" i="17"/>
  <c r="C53" i="17"/>
  <c r="D52" i="17"/>
  <c r="C52" i="17"/>
  <c r="D51" i="17"/>
  <c r="C51" i="17"/>
  <c r="D50" i="17"/>
  <c r="C50" i="17"/>
  <c r="L48" i="17"/>
  <c r="K48" i="17"/>
  <c r="H48" i="17"/>
  <c r="G48" i="17"/>
  <c r="F48" i="17"/>
  <c r="D48" i="17"/>
  <c r="C48" i="17"/>
  <c r="D47" i="17"/>
  <c r="D46" i="17"/>
  <c r="C46" i="17"/>
  <c r="D45" i="17"/>
  <c r="C45" i="17"/>
  <c r="D44" i="17"/>
  <c r="C44" i="17"/>
  <c r="D43" i="17"/>
  <c r="C43" i="17"/>
  <c r="G42" i="17"/>
  <c r="D42" i="17"/>
  <c r="C42" i="17"/>
  <c r="G41" i="17"/>
  <c r="D41" i="17"/>
  <c r="C41" i="17"/>
  <c r="K40" i="17"/>
  <c r="D40" i="17"/>
  <c r="C40" i="17"/>
  <c r="K39" i="17"/>
  <c r="C39" i="17" s="1"/>
  <c r="K38" i="17"/>
  <c r="C38" i="17"/>
  <c r="L37" i="17"/>
  <c r="K37" i="17"/>
  <c r="H37" i="17"/>
  <c r="G37" i="17"/>
  <c r="F37" i="17"/>
  <c r="D37" i="17"/>
  <c r="K35" i="17"/>
  <c r="D35" i="17"/>
  <c r="C35" i="17"/>
  <c r="K34" i="17"/>
  <c r="D34" i="17"/>
  <c r="C34" i="17"/>
  <c r="K33" i="17"/>
  <c r="G33" i="17"/>
  <c r="D33" i="17"/>
  <c r="C33" i="17"/>
  <c r="K32" i="17"/>
  <c r="K30" i="17"/>
  <c r="G32" i="17"/>
  <c r="D32" i="17"/>
  <c r="C32" i="17"/>
  <c r="L30" i="17"/>
  <c r="H30" i="17"/>
  <c r="H26" i="17"/>
  <c r="G30" i="17"/>
  <c r="F30" i="17"/>
  <c r="F26" i="17" s="1"/>
  <c r="D30" i="17"/>
  <c r="D29" i="17"/>
  <c r="C29" i="17"/>
  <c r="D28" i="17"/>
  <c r="C28" i="17"/>
  <c r="K25" i="17"/>
  <c r="G25" i="17"/>
  <c r="D25" i="17"/>
  <c r="C25" i="17" s="1"/>
  <c r="D24" i="17"/>
  <c r="C24" i="17"/>
  <c r="K23" i="17"/>
  <c r="D23" i="17"/>
  <c r="C23" i="17" s="1"/>
  <c r="L21" i="17"/>
  <c r="H21" i="17"/>
  <c r="G21" i="17"/>
  <c r="F21" i="17"/>
  <c r="D21" i="17"/>
  <c r="H19" i="17"/>
  <c r="G19" i="17"/>
  <c r="F19" i="17"/>
  <c r="D19" i="17"/>
  <c r="K14" i="17"/>
  <c r="C14" i="17"/>
  <c r="K12" i="17"/>
  <c r="C12" i="17"/>
  <c r="G11" i="17"/>
  <c r="C11" i="17"/>
  <c r="D10" i="17"/>
  <c r="C10" i="17"/>
  <c r="L9" i="17"/>
  <c r="H9" i="17"/>
  <c r="F9" i="17"/>
  <c r="K8" i="17"/>
  <c r="G8" i="17"/>
  <c r="D8" i="17"/>
  <c r="C8" i="17"/>
  <c r="F48" i="14"/>
  <c r="D48" i="14"/>
  <c r="H21" i="14"/>
  <c r="D10" i="14"/>
  <c r="D54" i="14"/>
  <c r="G11" i="14"/>
  <c r="F48" i="13"/>
  <c r="D48" i="13"/>
  <c r="F19" i="13"/>
  <c r="D19" i="13"/>
  <c r="F21" i="13"/>
  <c r="K79" i="14"/>
  <c r="G79" i="14"/>
  <c r="D79" i="14"/>
  <c r="C79" i="14"/>
  <c r="K78" i="14"/>
  <c r="G78" i="14"/>
  <c r="D78" i="14"/>
  <c r="C78" i="14"/>
  <c r="K77" i="14"/>
  <c r="G77" i="14"/>
  <c r="D77" i="14"/>
  <c r="C77" i="14"/>
  <c r="G76" i="14"/>
  <c r="D76" i="14"/>
  <c r="C76" i="14"/>
  <c r="G75" i="14"/>
  <c r="D75" i="14"/>
  <c r="C75" i="14" s="1"/>
  <c r="G74" i="14"/>
  <c r="L73" i="14"/>
  <c r="K73" i="14"/>
  <c r="H73" i="14"/>
  <c r="G73" i="14"/>
  <c r="F73" i="14"/>
  <c r="D73" i="14"/>
  <c r="D72" i="14"/>
  <c r="C72" i="14"/>
  <c r="F70" i="14"/>
  <c r="D70" i="14"/>
  <c r="C70" i="14"/>
  <c r="G67" i="14"/>
  <c r="D67" i="14"/>
  <c r="C67" i="14"/>
  <c r="D66" i="14"/>
  <c r="C66" i="14"/>
  <c r="D65" i="14"/>
  <c r="C65" i="14"/>
  <c r="H63" i="14"/>
  <c r="G63" i="14"/>
  <c r="F63" i="14"/>
  <c r="D63" i="14"/>
  <c r="C63" i="14"/>
  <c r="K62" i="14"/>
  <c r="C62" i="14"/>
  <c r="D61" i="14"/>
  <c r="C61" i="14"/>
  <c r="D60" i="14"/>
  <c r="C60" i="14"/>
  <c r="D59" i="14"/>
  <c r="C59" i="14"/>
  <c r="D58" i="14"/>
  <c r="C58" i="14"/>
  <c r="D57" i="14"/>
  <c r="C57" i="14"/>
  <c r="D56" i="14"/>
  <c r="C56" i="14"/>
  <c r="D55" i="14"/>
  <c r="C55" i="14"/>
  <c r="K54" i="14"/>
  <c r="G54" i="14"/>
  <c r="C54" i="14"/>
  <c r="D53" i="14"/>
  <c r="C53" i="14"/>
  <c r="D52" i="14"/>
  <c r="C52" i="14"/>
  <c r="D51" i="14"/>
  <c r="C51" i="14"/>
  <c r="D50" i="14"/>
  <c r="C50" i="14"/>
  <c r="L48" i="14"/>
  <c r="K48" i="14"/>
  <c r="H48" i="14"/>
  <c r="G48" i="14"/>
  <c r="C48" i="14" s="1"/>
  <c r="D47" i="14"/>
  <c r="D46" i="14"/>
  <c r="C46" i="14"/>
  <c r="D45" i="14"/>
  <c r="C45" i="14"/>
  <c r="D44" i="14"/>
  <c r="C44" i="14"/>
  <c r="D43" i="14"/>
  <c r="C43" i="14"/>
  <c r="G42" i="14"/>
  <c r="D42" i="14"/>
  <c r="C42" i="14"/>
  <c r="G41" i="14"/>
  <c r="D41" i="14"/>
  <c r="C41" i="14"/>
  <c r="K40" i="14"/>
  <c r="D40" i="14"/>
  <c r="C40" i="14"/>
  <c r="K39" i="14"/>
  <c r="K38" i="14"/>
  <c r="C38" i="14"/>
  <c r="L37" i="14"/>
  <c r="K37" i="14"/>
  <c r="H37" i="14"/>
  <c r="G37" i="14"/>
  <c r="F37" i="14"/>
  <c r="D37" i="14"/>
  <c r="K35" i="14"/>
  <c r="D35" i="14"/>
  <c r="C35" i="14"/>
  <c r="K34" i="14"/>
  <c r="D34" i="14"/>
  <c r="C34" i="14"/>
  <c r="K33" i="14"/>
  <c r="G33" i="14"/>
  <c r="D33" i="14"/>
  <c r="C33" i="14"/>
  <c r="K32" i="14"/>
  <c r="G32" i="14"/>
  <c r="D32" i="14"/>
  <c r="C32" i="14" s="1"/>
  <c r="L30" i="14"/>
  <c r="K30" i="14"/>
  <c r="H30" i="14"/>
  <c r="F30" i="14"/>
  <c r="F26" i="14" s="1"/>
  <c r="D26" i="14" s="1"/>
  <c r="D30" i="14"/>
  <c r="D29" i="14"/>
  <c r="C29" i="14"/>
  <c r="D28" i="14"/>
  <c r="C28" i="14"/>
  <c r="K25" i="14"/>
  <c r="G25" i="14"/>
  <c r="D25" i="14"/>
  <c r="C25" i="14"/>
  <c r="D24" i="14"/>
  <c r="C24" i="14"/>
  <c r="K23" i="14"/>
  <c r="D23" i="14"/>
  <c r="L21" i="14"/>
  <c r="K21" i="14"/>
  <c r="G21" i="14"/>
  <c r="F21" i="14"/>
  <c r="D21" i="14"/>
  <c r="H19" i="14"/>
  <c r="G19" i="14"/>
  <c r="F19" i="14"/>
  <c r="D19" i="14"/>
  <c r="K14" i="14"/>
  <c r="C14" i="14"/>
  <c r="K12" i="14"/>
  <c r="C12" i="14"/>
  <c r="C11" i="14"/>
  <c r="C10" i="14"/>
  <c r="L9" i="14"/>
  <c r="L19" i="14"/>
  <c r="K19" i="14"/>
  <c r="C19" i="14" s="1"/>
  <c r="K9" i="14"/>
  <c r="H9" i="14"/>
  <c r="G9" i="14"/>
  <c r="F9" i="14"/>
  <c r="D9" i="14"/>
  <c r="K8" i="14"/>
  <c r="G8" i="14"/>
  <c r="D8" i="14"/>
  <c r="C8" i="14"/>
  <c r="K79" i="13"/>
  <c r="G79" i="13"/>
  <c r="D79" i="13"/>
  <c r="C79" i="13"/>
  <c r="K78" i="13"/>
  <c r="G78" i="13"/>
  <c r="D78" i="13"/>
  <c r="C78" i="13" s="1"/>
  <c r="K77" i="13"/>
  <c r="G77" i="13"/>
  <c r="D77" i="13"/>
  <c r="C77" i="13"/>
  <c r="G76" i="13"/>
  <c r="D76" i="13"/>
  <c r="C76" i="13"/>
  <c r="G75" i="13"/>
  <c r="D75" i="13"/>
  <c r="C75" i="13"/>
  <c r="G74" i="13"/>
  <c r="L73" i="13"/>
  <c r="K73" i="13"/>
  <c r="H73" i="13"/>
  <c r="G73" i="13"/>
  <c r="F73" i="13"/>
  <c r="D73" i="13"/>
  <c r="D72" i="13"/>
  <c r="C72" i="13"/>
  <c r="F70" i="13"/>
  <c r="D70" i="13"/>
  <c r="C70" i="13"/>
  <c r="D67" i="13"/>
  <c r="C67" i="13"/>
  <c r="D66" i="13"/>
  <c r="C66" i="13"/>
  <c r="D65" i="13"/>
  <c r="C65" i="13"/>
  <c r="H63" i="13"/>
  <c r="G63" i="13"/>
  <c r="F63" i="13"/>
  <c r="D63" i="13"/>
  <c r="C63" i="13"/>
  <c r="K62" i="13"/>
  <c r="C62" i="13"/>
  <c r="D60" i="13"/>
  <c r="C60" i="13"/>
  <c r="D59" i="13"/>
  <c r="C59" i="13"/>
  <c r="D58" i="13"/>
  <c r="C58" i="13"/>
  <c r="D57" i="13"/>
  <c r="C57" i="13"/>
  <c r="D56" i="13"/>
  <c r="C56" i="13"/>
  <c r="D55" i="13"/>
  <c r="C55" i="13"/>
  <c r="K54" i="13"/>
  <c r="G54" i="13"/>
  <c r="D54" i="13"/>
  <c r="C54" i="13"/>
  <c r="D53" i="13"/>
  <c r="C53" i="13"/>
  <c r="D52" i="13"/>
  <c r="C52" i="13"/>
  <c r="D51" i="13"/>
  <c r="C51" i="13"/>
  <c r="D50" i="13"/>
  <c r="C50" i="13"/>
  <c r="L48" i="13"/>
  <c r="K48" i="13"/>
  <c r="H48" i="13"/>
  <c r="G48" i="13"/>
  <c r="C48" i="13" s="1"/>
  <c r="D47" i="13"/>
  <c r="D46" i="13"/>
  <c r="C46" i="13"/>
  <c r="D45" i="13"/>
  <c r="C45" i="13"/>
  <c r="D44" i="13"/>
  <c r="C44" i="13"/>
  <c r="C43" i="13"/>
  <c r="G42" i="13"/>
  <c r="D42" i="13"/>
  <c r="C42" i="13"/>
  <c r="G41" i="13"/>
  <c r="D41" i="13"/>
  <c r="C41" i="13"/>
  <c r="K40" i="13"/>
  <c r="D40" i="13"/>
  <c r="C40" i="13"/>
  <c r="K39" i="13"/>
  <c r="C39" i="13" s="1"/>
  <c r="K38" i="13"/>
  <c r="C38" i="13"/>
  <c r="L37" i="13"/>
  <c r="K37" i="13"/>
  <c r="H37" i="13"/>
  <c r="G37" i="13"/>
  <c r="F37" i="13"/>
  <c r="D37" i="13"/>
  <c r="K35" i="13"/>
  <c r="D35" i="13"/>
  <c r="C35" i="13"/>
  <c r="K34" i="13"/>
  <c r="D34" i="13"/>
  <c r="C34" i="13"/>
  <c r="K33" i="13"/>
  <c r="G33" i="13"/>
  <c r="D33" i="13"/>
  <c r="C33" i="13"/>
  <c r="K32" i="13"/>
  <c r="G32" i="13"/>
  <c r="D32" i="13"/>
  <c r="C32" i="13"/>
  <c r="L30" i="13"/>
  <c r="L26" i="13" s="1"/>
  <c r="K30" i="13"/>
  <c r="H30" i="13"/>
  <c r="H26" i="13" s="1"/>
  <c r="G30" i="13"/>
  <c r="F30" i="13"/>
  <c r="D30" i="13"/>
  <c r="C30" i="13"/>
  <c r="D29" i="13"/>
  <c r="C29" i="13"/>
  <c r="D28" i="13"/>
  <c r="C28" i="13"/>
  <c r="K26" i="13"/>
  <c r="G26" i="13"/>
  <c r="K25" i="13"/>
  <c r="G25" i="13"/>
  <c r="D25" i="13"/>
  <c r="D24" i="13"/>
  <c r="C24" i="13"/>
  <c r="K23" i="13"/>
  <c r="G23" i="13"/>
  <c r="G21" i="13" s="1"/>
  <c r="D23" i="13"/>
  <c r="C23" i="13"/>
  <c r="L21" i="13"/>
  <c r="K21" i="13"/>
  <c r="H21" i="13"/>
  <c r="H20" i="13"/>
  <c r="L20" i="13"/>
  <c r="K20" i="13"/>
  <c r="H19" i="13"/>
  <c r="G19" i="13"/>
  <c r="K14" i="13"/>
  <c r="C14" i="13"/>
  <c r="K12" i="13"/>
  <c r="C12" i="13"/>
  <c r="G11" i="13"/>
  <c r="C11" i="13"/>
  <c r="D10" i="13"/>
  <c r="C10" i="13"/>
  <c r="L9" i="13"/>
  <c r="L19" i="13"/>
  <c r="K19" i="13"/>
  <c r="H9" i="13"/>
  <c r="H80" i="13" s="1"/>
  <c r="F9" i="13"/>
  <c r="K8" i="13"/>
  <c r="G8" i="13"/>
  <c r="D8" i="13"/>
  <c r="C8" i="13"/>
  <c r="K9" i="13"/>
  <c r="E16" i="4"/>
  <c r="F16" i="4"/>
  <c r="D9" i="13"/>
  <c r="D9" i="17"/>
  <c r="G9" i="17"/>
  <c r="K9" i="17"/>
  <c r="L19" i="17"/>
  <c r="K19" i="17"/>
  <c r="C19" i="17" s="1"/>
  <c r="C9" i="17"/>
  <c r="G9" i="13"/>
  <c r="C9" i="13"/>
  <c r="C37" i="17"/>
  <c r="C30" i="17"/>
  <c r="G26" i="17"/>
  <c r="H20" i="17"/>
  <c r="G20" i="17"/>
  <c r="L26" i="17"/>
  <c r="K26" i="17"/>
  <c r="L20" i="17"/>
  <c r="K20" i="17"/>
  <c r="C21" i="14"/>
  <c r="C23" i="14"/>
  <c r="G30" i="14"/>
  <c r="L26" i="14"/>
  <c r="K26" i="14"/>
  <c r="L20" i="14"/>
  <c r="K20" i="14"/>
  <c r="C73" i="14"/>
  <c r="F20" i="14"/>
  <c r="F80" i="14"/>
  <c r="D80" i="14"/>
  <c r="C80" i="14"/>
  <c r="H26" i="14"/>
  <c r="G26" i="14"/>
  <c r="C37" i="14"/>
  <c r="C30" i="14"/>
  <c r="L80" i="13"/>
  <c r="C73" i="13"/>
  <c r="C37" i="13"/>
  <c r="C25" i="13"/>
  <c r="D21" i="13"/>
  <c r="C21" i="13"/>
  <c r="C9" i="14"/>
  <c r="A1" i="15"/>
  <c r="F20" i="17"/>
  <c r="D20" i="17"/>
  <c r="D26" i="17"/>
  <c r="H20" i="14"/>
  <c r="G20" i="14"/>
  <c r="L80" i="14"/>
  <c r="H80" i="14"/>
  <c r="F80" i="17"/>
  <c r="D80" i="17"/>
  <c r="C80" i="17"/>
  <c r="H80" i="17"/>
  <c r="D20" i="14"/>
  <c r="G20" i="13"/>
  <c r="F26" i="13"/>
  <c r="D26" i="13"/>
  <c r="F20" i="13"/>
  <c r="F80" i="13"/>
  <c r="D80" i="13"/>
  <c r="C80" i="13"/>
  <c r="D20" i="13"/>
  <c r="L80" i="17"/>
  <c r="K21" i="17"/>
  <c r="C21" i="17"/>
  <c r="C19" i="13" l="1"/>
  <c r="C26" i="13"/>
  <c r="C20" i="13" s="1"/>
  <c r="C26" i="14"/>
  <c r="C20" i="14" s="1"/>
  <c r="C26" i="17"/>
  <c r="C20" i="17" s="1"/>
  <c r="C39" i="14"/>
</calcChain>
</file>

<file path=xl/sharedStrings.xml><?xml version="1.0" encoding="utf-8"?>
<sst xmlns="http://schemas.openxmlformats.org/spreadsheetml/2006/main" count="570" uniqueCount="215">
  <si>
    <t>Приложение 1                                                                   к Порядку составления и утверждения плана финансово-хозяйственной деятельности муниципальных бюджетных и автономных учреждений               МО "Светловский городской округ"</t>
  </si>
  <si>
    <t>УТВЕРЖДАЮ</t>
  </si>
  <si>
    <t>Директор МБУСО "КЦСОН в Светловском городском округе"</t>
  </si>
  <si>
    <t>(наименование должности лица,</t>
  </si>
  <si>
    <t>уполномоченного утверждать План)</t>
  </si>
  <si>
    <r>
      <t xml:space="preserve">____________________ </t>
    </r>
    <r>
      <rPr>
        <sz val="11"/>
        <color indexed="8"/>
        <rFont val="Arial"/>
        <family val="2"/>
        <charset val="204"/>
      </rPr>
      <t>Кравцова Ж.В.</t>
    </r>
  </si>
  <si>
    <t>(подпись) (расшифровка подписи)</t>
  </si>
  <si>
    <r>
      <t>"04" декабря 20</t>
    </r>
    <r>
      <rPr>
        <u/>
        <sz val="11"/>
        <color indexed="8"/>
        <rFont val="Calibri"/>
        <family val="2"/>
        <charset val="204"/>
      </rPr>
      <t>19</t>
    </r>
    <r>
      <rPr>
        <sz val="11"/>
        <color theme="1"/>
        <rFont val="Calibri"/>
        <family val="2"/>
        <scheme val="minor"/>
      </rPr>
      <t xml:space="preserve"> г.</t>
    </r>
  </si>
  <si>
    <t xml:space="preserve"> ПРОЕКТ ПЛАНА ФИНАНСОВО-ХОЗЯЙСТВЕННОЙ ДЕЯТЕЛЬНОСТИ</t>
  </si>
  <si>
    <r>
      <t xml:space="preserve">НА </t>
    </r>
    <r>
      <rPr>
        <b/>
        <u/>
        <sz val="12"/>
        <color indexed="8"/>
        <rFont val="Arial"/>
        <family val="2"/>
        <charset val="204"/>
      </rPr>
      <t>2020</t>
    </r>
    <r>
      <rPr>
        <b/>
        <sz val="12"/>
        <color indexed="8"/>
        <rFont val="Arial"/>
        <family val="2"/>
        <charset val="204"/>
      </rPr>
      <t xml:space="preserve"> ГОД И НА ПЛАНОВЫЙ ПЕРИОД </t>
    </r>
    <r>
      <rPr>
        <b/>
        <u/>
        <sz val="12"/>
        <color indexed="8"/>
        <rFont val="Arial"/>
        <family val="2"/>
        <charset val="204"/>
      </rPr>
      <t>2021</t>
    </r>
    <r>
      <rPr>
        <b/>
        <sz val="12"/>
        <color indexed="8"/>
        <rFont val="Arial"/>
        <family val="2"/>
        <charset val="204"/>
      </rPr>
      <t xml:space="preserve"> И </t>
    </r>
    <r>
      <rPr>
        <b/>
        <u/>
        <sz val="12"/>
        <color indexed="8"/>
        <rFont val="Arial"/>
        <family val="2"/>
        <charset val="204"/>
      </rPr>
      <t>2022</t>
    </r>
    <r>
      <rPr>
        <b/>
        <sz val="12"/>
        <color indexed="8"/>
        <rFont val="Arial"/>
        <family val="2"/>
        <charset val="204"/>
      </rPr>
      <t>ГОДОВ</t>
    </r>
  </si>
  <si>
    <r>
      <t xml:space="preserve">                                                                 от "4"декабря 20</t>
    </r>
    <r>
      <rPr>
        <u/>
        <sz val="11"/>
        <color indexed="8"/>
        <rFont val="Calibri"/>
        <family val="2"/>
        <charset val="204"/>
      </rPr>
      <t>19</t>
    </r>
    <r>
      <rPr>
        <sz val="11"/>
        <color theme="1"/>
        <rFont val="Calibri"/>
        <family val="2"/>
        <scheme val="minor"/>
      </rPr>
      <t xml:space="preserve"> г.</t>
    </r>
  </si>
  <si>
    <t xml:space="preserve">                                                                (дата составления плана)</t>
  </si>
  <si>
    <t>коды</t>
  </si>
  <si>
    <t xml:space="preserve">Наименование муниципального бюджетного (автономного)              </t>
  </si>
  <si>
    <t xml:space="preserve">учреждения:                                                   </t>
  </si>
  <si>
    <t>МБУСО "КЦСОН в Светловском городском округе"</t>
  </si>
  <si>
    <t xml:space="preserve">Адрес фактического местонахождения                       </t>
  </si>
  <si>
    <t>238340, Калининградская область, г. Светлый, ул. Молодежная, 12</t>
  </si>
  <si>
    <t>по ППП</t>
  </si>
  <si>
    <t xml:space="preserve">                                                                                                                                                                ИНН                              </t>
  </si>
  <si>
    <t xml:space="preserve">КПП </t>
  </si>
  <si>
    <t>по ФКР</t>
  </si>
  <si>
    <t xml:space="preserve">Орган, осуществляющий функции и полномочия учредителя:        </t>
  </si>
  <si>
    <t>Администрация муниципального образования "Светловский городской округ"</t>
  </si>
  <si>
    <t>по КЦСР</t>
  </si>
  <si>
    <t>по КВР</t>
  </si>
  <si>
    <t xml:space="preserve">Единица измерения: рубли                                        </t>
  </si>
  <si>
    <t xml:space="preserve">(с точностью до второго десятичного знака)                </t>
  </si>
  <si>
    <t xml:space="preserve">по ОКЕИ </t>
  </si>
  <si>
    <t>1. Сведения о деятельности учреждения</t>
  </si>
  <si>
    <t>1.1. Цели деятельности учреждения:</t>
  </si>
  <si>
    <t>оказание семьям и отдельным категориям граждан, в том числе пожилым людям, инвалидам, ветеранам, женщинам, детям и т.д., (далее – граждане), попавшим       в трудную жизненную ситуацию, помощи в реализации законных прав и интересов, содействия в улучшении их социального и материального положения, а также психологического статуса.</t>
  </si>
  <si>
    <t>1.2. Виды деятельности учреждения:</t>
  </si>
  <si>
    <t>мониторинг социальной и демографической ситуации, уровня социально-экономического благополучия граждан на территории обслуживания; выявление и дифференцированный учет граждан, нуждающихся в социальной поддержке, определение необходимых им форм помощи и периодичности (постоянно, временно, на разовой основе) ее предоставления; оказание гражданам социальных, социально-педагогических, юридических, психологических, реабилитационно-оздоровительных, медицинских, бытовых, торговых, консультативных и иных услуг при условии соблюдения принципов адресности и преемственности помощи; социальная реабилитация инвалидов, граждан без определенного места жительства и занятий;привлечение государственных и муниципальных органов, организаций и учреждений (здравоохранения, образования, миграционной службы, службы занятости и так далее), а также общественных и религиозных организаций и объединений (ветеранских, инвалидных, регионального отделения Российского Красного Креста и так далее) к решению вопросов оказания социальной поддержки населению и координацию их деятельности в этом направлении; внедрение в практику новых прогрессивных форм и методов социального обслуживания в зависимости от характера нуждаемости населения в социальной поддержке и местных социально-экономических условий;предоставление гражданам социальных услуг (социально-бытовых, социально-медицинских, социально-психологических, социально-педагогических, социально-экономических, социально-правовых); проведение мероприятий по совершенствованию организации труда и повышению профессионального уровня работников учреждения, внедрению в практику работы средств малой механизации, облегчающих обслуживание тяжелобольных.</t>
  </si>
  <si>
    <t>1.3. Перечень услуг (работ), осуществляемых на платной основе</t>
  </si>
  <si>
    <t>социально-бытовые услуги; социально-медицинские услуги; социально-правовые услуги; услуги социального такси.</t>
  </si>
  <si>
    <t>1.4. Общая балансовая стоимость недвижимого имущества</t>
  </si>
  <si>
    <t xml:space="preserve">1.5. Общая балансовая стоимость движимого имущества </t>
  </si>
  <si>
    <t>2. Показатели финансового состояния учреждения</t>
  </si>
  <si>
    <t>Наименование показателя</t>
  </si>
  <si>
    <t>Сумма,  тыс. руб.</t>
  </si>
  <si>
    <t>Очередной финансовый год</t>
  </si>
  <si>
    <t>Первый год планового периода</t>
  </si>
  <si>
    <t>Второй год планового периода</t>
  </si>
  <si>
    <t>1. Нефинансовые активы, всего:</t>
  </si>
  <si>
    <t>из них:                                                         недвижимое имущество, всего:</t>
  </si>
  <si>
    <t>в том числе:                                              остаточная стоимость</t>
  </si>
  <si>
    <t>особо ценное движимое имущество, всего</t>
  </si>
  <si>
    <t>2. Финансовые активы, всего:</t>
  </si>
  <si>
    <t xml:space="preserve">из них:                                                         дебиторская задолженность по доходам </t>
  </si>
  <si>
    <t>дебиторская задолженность по расходам</t>
  </si>
  <si>
    <t>денежные средства учреждения, всего</t>
  </si>
  <si>
    <t>в том числе:                                              денежные средства учреждения на счетах</t>
  </si>
  <si>
    <t>3. Обязательства, всего</t>
  </si>
  <si>
    <t>из них:                                                         кредиторская задолженность</t>
  </si>
  <si>
    <t>в том числе:                                                        просроченная кредиторская задолженность</t>
  </si>
  <si>
    <t xml:space="preserve">3. Плановые показатели по поступлениям и выплатам учреждения </t>
  </si>
  <si>
    <t>на 2020 год</t>
  </si>
  <si>
    <t>№ п/п</t>
  </si>
  <si>
    <t>Наименование поступлений</t>
  </si>
  <si>
    <t>Всего субсидий (гр.4 + гр. 7 + гр. 11 + гр. 15 + гр. 16)</t>
  </si>
  <si>
    <t>ИТОГО субсидия на выполнение муниципального задания</t>
  </si>
  <si>
    <t>в том числе</t>
  </si>
  <si>
    <t>ИТОГО иная, приносящая доход деятельность</t>
  </si>
  <si>
    <t>ИТОГО целевые субсидии</t>
  </si>
  <si>
    <t>Субсидии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</si>
  <si>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Гранты в форме субсидий, в том числе предоставляемые по результатам конкурсов</t>
  </si>
  <si>
    <t>Субсидия за счет средств МБ</t>
  </si>
  <si>
    <t>Субсидия за счет средств ОБ</t>
  </si>
  <si>
    <t>Платные услуги</t>
  </si>
  <si>
    <t>Аренда</t>
  </si>
  <si>
    <t>Прочие поступления</t>
  </si>
  <si>
    <t>Целевые субсидии МБ</t>
  </si>
  <si>
    <t>Целевые субсидии ОБ</t>
  </si>
  <si>
    <t>Целевые субсидии ФБ</t>
  </si>
  <si>
    <t>Остаток средств на начало года</t>
  </si>
  <si>
    <t>Доходы, всего:</t>
  </si>
  <si>
    <t>1.1.</t>
  </si>
  <si>
    <t>Субсидия на выполнение муниципального задания</t>
  </si>
  <si>
    <t>1.2.</t>
  </si>
  <si>
    <t>Прочие внебюджетные источники</t>
  </si>
  <si>
    <t>1.3.</t>
  </si>
  <si>
    <t>Целевые субсидии , всего в том числе:</t>
  </si>
  <si>
    <t>1.4.</t>
  </si>
  <si>
    <t>Субсидии на осущетсвление капитальных вложений в объекты капитального строительства муниципальной собственности и приобретение объектов недвижимого имущства в муниципальную собственность, всего в том числе:</t>
  </si>
  <si>
    <t>1.4.1.</t>
  </si>
  <si>
    <t>Субсидии на реализацию ведомственной целевой программы "Социальная помощь лицам без определенного места жительства"</t>
  </si>
  <si>
    <t>1.4.2.</t>
  </si>
  <si>
    <t>…..</t>
  </si>
  <si>
    <t>1.5.</t>
  </si>
  <si>
    <t>Гранты в форме субсидий, в том числе предоставляемые по результатам конкурсов, всго, в том числе:</t>
  </si>
  <si>
    <t>1.5.1.</t>
  </si>
  <si>
    <t>1.5.2.</t>
  </si>
  <si>
    <t>ИТОГО с остатком</t>
  </si>
  <si>
    <t>2.</t>
  </si>
  <si>
    <t>Расходы всего в том числе:</t>
  </si>
  <si>
    <t>2.1</t>
  </si>
  <si>
    <t>Выплаты персоналу всего:</t>
  </si>
  <si>
    <t>из них:</t>
  </si>
  <si>
    <t>2.1.1.</t>
  </si>
  <si>
    <t>Заработная плата</t>
  </si>
  <si>
    <t>2.1.2.</t>
  </si>
  <si>
    <t>Прочие выплаты</t>
  </si>
  <si>
    <t>2.1.3.</t>
  </si>
  <si>
    <t>Начисления на оплату труда</t>
  </si>
  <si>
    <t>2.2.</t>
  </si>
  <si>
    <t>Приобретение услуг всего:</t>
  </si>
  <si>
    <t>2.2.1</t>
  </si>
  <si>
    <t>Услуги связи</t>
  </si>
  <si>
    <t>2.2.2</t>
  </si>
  <si>
    <t>Возмещение расходов на служебные разъезды</t>
  </si>
  <si>
    <t>2.2.3</t>
  </si>
  <si>
    <t>Коммунальные услуги, всего:</t>
  </si>
  <si>
    <t>в том числе:</t>
  </si>
  <si>
    <t>2.2.3.1</t>
  </si>
  <si>
    <t>теплоснабжение</t>
  </si>
  <si>
    <t>2.2.3.2</t>
  </si>
  <si>
    <t>электроснабжение</t>
  </si>
  <si>
    <t>2.2.3.3</t>
  </si>
  <si>
    <t>водопотребление, водоотведение</t>
  </si>
  <si>
    <t>2.2.3.4</t>
  </si>
  <si>
    <t>сброс ЗВ</t>
  </si>
  <si>
    <t>2.2.4</t>
  </si>
  <si>
    <t>Арендная плата за пользование имуществом</t>
  </si>
  <si>
    <t>2.2.5</t>
  </si>
  <si>
    <t>Услуги по содержанию имущества, в том числе:</t>
  </si>
  <si>
    <t>2.2.5.1</t>
  </si>
  <si>
    <t>дератизация</t>
  </si>
  <si>
    <t>2.2.5.2</t>
  </si>
  <si>
    <t>вывоз ТБО</t>
  </si>
  <si>
    <t>2.2.5.3</t>
  </si>
  <si>
    <t>техобслуживание пожарной сигнализации</t>
  </si>
  <si>
    <t>2.2.5.4</t>
  </si>
  <si>
    <t>поверка огнетушителей</t>
  </si>
  <si>
    <t>2.2.5.5</t>
  </si>
  <si>
    <t>мойка служебного автомобиля</t>
  </si>
  <si>
    <t>2.2.5.6</t>
  </si>
  <si>
    <t>ремонт, обслуживание служебного автомобиля</t>
  </si>
  <si>
    <t>2.2.5.7</t>
  </si>
  <si>
    <t>ежедневный техосмотр служебного автомобиля</t>
  </si>
  <si>
    <t>2.2.5.8</t>
  </si>
  <si>
    <t>содержание и ремонт общего имущества</t>
  </si>
  <si>
    <t>2.2.5.9</t>
  </si>
  <si>
    <t>обслуживание оргтехники</t>
  </si>
  <si>
    <t>2.2.6</t>
  </si>
  <si>
    <t>Прочие услуги, всего:</t>
  </si>
  <si>
    <t>2.2.6.1</t>
  </si>
  <si>
    <t>охрана помещений</t>
  </si>
  <si>
    <t>2.2.6.2</t>
  </si>
  <si>
    <t>повышение квалификации, обучение</t>
  </si>
  <si>
    <t>2.2.6.3</t>
  </si>
  <si>
    <t>сопровождение бухгалтерской программы</t>
  </si>
  <si>
    <t>2.2.6.4</t>
  </si>
  <si>
    <t>полис ОСАГО</t>
  </si>
  <si>
    <t>2.2.6.5</t>
  </si>
  <si>
    <t>периодический медосмотр сотрудников</t>
  </si>
  <si>
    <t>2.2.6.6</t>
  </si>
  <si>
    <t>подписка на периодику</t>
  </si>
  <si>
    <t>2.2.6.7</t>
  </si>
  <si>
    <t>обновление программы по передаче отчетности</t>
  </si>
  <si>
    <t>2.2.6.8</t>
  </si>
  <si>
    <t>обновление антивирусной программы</t>
  </si>
  <si>
    <t>2.2.6.9</t>
  </si>
  <si>
    <t>изготовление бланков квитанций</t>
  </si>
  <si>
    <t>2.2.6.10</t>
  </si>
  <si>
    <t>работа с официальным сайтом учреждения</t>
  </si>
  <si>
    <t>2.2.6.11</t>
  </si>
  <si>
    <t>спецоценка условий труда</t>
  </si>
  <si>
    <t>2.2.6.12</t>
  </si>
  <si>
    <t>2,3</t>
  </si>
  <si>
    <t>Пособия по социальной помощи населению</t>
  </si>
  <si>
    <t>2,4</t>
  </si>
  <si>
    <t>Прочие расходы, всего</t>
  </si>
  <si>
    <t>2.4.1</t>
  </si>
  <si>
    <t>Оплата налога на имущество организаций, земельный налог</t>
  </si>
  <si>
    <t>2.4.2</t>
  </si>
  <si>
    <t>Оплата транспортного налога</t>
  </si>
  <si>
    <t>2.4.3</t>
  </si>
  <si>
    <t>Оплата иных платежей, сборов, госпошлин</t>
  </si>
  <si>
    <t>2.4.4</t>
  </si>
  <si>
    <t>2.4.5</t>
  </si>
  <si>
    <t>2.4</t>
  </si>
  <si>
    <t>Увеличение стоимости основных средств, всего:</t>
  </si>
  <si>
    <t>приобретение основных средств</t>
  </si>
  <si>
    <t>2.5</t>
  </si>
  <si>
    <t>Увеличение стоимости материальных запасов, всего</t>
  </si>
  <si>
    <t>2.5.1</t>
  </si>
  <si>
    <t>дизтопливо</t>
  </si>
  <si>
    <t>2.5.2</t>
  </si>
  <si>
    <t>масла, смазки, запчасти для автомобиля</t>
  </si>
  <si>
    <t>2.5.3</t>
  </si>
  <si>
    <t>хозтовары, канцтовары, расходные материалы</t>
  </si>
  <si>
    <t>2.5.4</t>
  </si>
  <si>
    <t>продукты питания для лиц БОМЖ</t>
  </si>
  <si>
    <t>2.5.5</t>
  </si>
  <si>
    <t>медикаменты</t>
  </si>
  <si>
    <t>Остаток средств на конец года</t>
  </si>
  <si>
    <t>Справочно:</t>
  </si>
  <si>
    <t>Объем публичных обязательств, всего</t>
  </si>
  <si>
    <t>Средства во временном распоряжении, всего</t>
  </si>
  <si>
    <t>Руководитель учреждения</t>
  </si>
  <si>
    <t>_______________</t>
  </si>
  <si>
    <t>Кравцова Ж.В.</t>
  </si>
  <si>
    <t>(подпись)</t>
  </si>
  <si>
    <t>(расшифровка подписи)</t>
  </si>
  <si>
    <t xml:space="preserve">Главный бухгалтер учреждения          </t>
  </si>
  <si>
    <t>Макарова Л.И</t>
  </si>
  <si>
    <t>Исполнитель</t>
  </si>
  <si>
    <t>Макарова Л.И.</t>
  </si>
  <si>
    <t>тел. 3-66-18</t>
  </si>
  <si>
    <t>на 2021 год</t>
  </si>
  <si>
    <t>страхование перевозчика</t>
  </si>
  <si>
    <t>Прочие услуги,всего:</t>
  </si>
  <si>
    <t>на 2022 год</t>
  </si>
  <si>
    <t>спец.оценка условий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</si>
</sst>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u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6" fillId="0" borderId="1" xfId="0" applyFont="1" applyBorder="1"/>
    <xf numFmtId="1" fontId="6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" fontId="0" fillId="0" borderId="1" xfId="0" applyNumberFormat="1" applyBorder="1"/>
    <xf numFmtId="0" fontId="7" fillId="0" borderId="1" xfId="0" applyFont="1" applyFill="1" applyBorder="1" applyAlignment="1">
      <alignment vertical="center" textRotation="90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/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/>
    <xf numFmtId="49" fontId="7" fillId="0" borderId="1" xfId="0" applyNumberFormat="1" applyFont="1" applyFill="1" applyBorder="1"/>
    <xf numFmtId="0" fontId="7" fillId="0" borderId="0" xfId="0" applyFont="1" applyAlignment="1">
      <alignment wrapText="1"/>
    </xf>
    <xf numFmtId="4" fontId="11" fillId="0" borderId="1" xfId="0" applyNumberFormat="1" applyFont="1" applyBorder="1" applyAlignment="1"/>
    <xf numFmtId="4" fontId="11" fillId="0" borderId="2" xfId="0" applyNumberFormat="1" applyFont="1" applyBorder="1" applyAlignment="1"/>
    <xf numFmtId="4" fontId="12" fillId="0" borderId="1" xfId="0" applyNumberFormat="1" applyFont="1" applyBorder="1" applyAlignment="1"/>
    <xf numFmtId="4" fontId="12" fillId="0" borderId="2" xfId="0" applyNumberFormat="1" applyFont="1" applyBorder="1" applyAlignment="1"/>
    <xf numFmtId="0" fontId="10" fillId="0" borderId="0" xfId="0" applyFont="1" applyAlignment="1">
      <alignment wrapText="1"/>
    </xf>
    <xf numFmtId="0" fontId="4" fillId="0" borderId="0" xfId="0" applyFont="1"/>
    <xf numFmtId="0" fontId="13" fillId="0" borderId="1" xfId="0" applyFont="1" applyFill="1" applyBorder="1" applyAlignment="1">
      <alignment wrapText="1"/>
    </xf>
    <xf numFmtId="4" fontId="11" fillId="0" borderId="1" xfId="0" applyNumberFormat="1" applyFont="1" applyFill="1" applyBorder="1" applyAlignment="1"/>
    <xf numFmtId="4" fontId="12" fillId="0" borderId="1" xfId="0" applyNumberFormat="1" applyFont="1" applyFill="1" applyBorder="1" applyAlignment="1"/>
    <xf numFmtId="0" fontId="7" fillId="0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3" xfId="0" applyBorder="1" applyAlignment="1"/>
    <xf numFmtId="4" fontId="0" fillId="0" borderId="4" xfId="0" applyNumberFormat="1" applyFill="1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5" xfId="0" applyBorder="1" applyAlignment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justify" wrapText="1"/>
    </xf>
    <xf numFmtId="4" fontId="7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opLeftCell="A35" workbookViewId="0">
      <selection activeCell="G27" sqref="G27"/>
    </sheetView>
  </sheetViews>
  <sheetFormatPr defaultRowHeight="15"/>
  <cols>
    <col min="6" max="6" width="6.140625" customWidth="1"/>
    <col min="8" max="8" width="15.5703125" customWidth="1"/>
    <col min="9" max="9" width="11.7109375" customWidth="1"/>
  </cols>
  <sheetData>
    <row r="1" spans="1:9">
      <c r="G1" s="44" t="s">
        <v>0</v>
      </c>
      <c r="H1" s="44"/>
      <c r="I1" s="44"/>
    </row>
    <row r="2" spans="1:9">
      <c r="G2" s="44"/>
      <c r="H2" s="44"/>
      <c r="I2" s="44"/>
    </row>
    <row r="3" spans="1:9">
      <c r="G3" s="44"/>
      <c r="H3" s="44"/>
      <c r="I3" s="44"/>
    </row>
    <row r="4" spans="1:9">
      <c r="G4" s="44"/>
      <c r="H4" s="44"/>
      <c r="I4" s="44"/>
    </row>
    <row r="5" spans="1:9" ht="47.25" customHeight="1">
      <c r="G5" s="44"/>
      <c r="H5" s="44"/>
      <c r="I5" s="44"/>
    </row>
    <row r="7" spans="1:9">
      <c r="G7" s="53" t="s">
        <v>1</v>
      </c>
      <c r="H7" s="48"/>
      <c r="I7" s="48"/>
    </row>
    <row r="8" spans="1:9" ht="30.75" customHeight="1">
      <c r="G8" s="45" t="s">
        <v>2</v>
      </c>
      <c r="H8" s="45"/>
      <c r="I8" s="45"/>
    </row>
    <row r="9" spans="1:9">
      <c r="G9" t="s">
        <v>3</v>
      </c>
    </row>
    <row r="10" spans="1:9">
      <c r="G10" t="s">
        <v>4</v>
      </c>
    </row>
    <row r="11" spans="1:9">
      <c r="G11" s="48" t="s">
        <v>5</v>
      </c>
      <c r="H11" s="48"/>
      <c r="I11" s="48"/>
    </row>
    <row r="12" spans="1:9">
      <c r="G12" t="s">
        <v>6</v>
      </c>
    </row>
    <row r="13" spans="1:9">
      <c r="G13" t="s">
        <v>7</v>
      </c>
    </row>
    <row r="15" spans="1:9" ht="15.75">
      <c r="A15" s="46" t="s">
        <v>8</v>
      </c>
      <c r="B15" s="46"/>
      <c r="C15" s="46"/>
      <c r="D15" s="46"/>
      <c r="E15" s="46"/>
      <c r="F15" s="46"/>
      <c r="G15" s="46"/>
      <c r="H15" s="46"/>
      <c r="I15" s="46"/>
    </row>
    <row r="16" spans="1:9" ht="15.75">
      <c r="A16" s="46" t="s">
        <v>9</v>
      </c>
      <c r="B16" s="46"/>
      <c r="C16" s="46"/>
      <c r="D16" s="46"/>
      <c r="E16" s="46"/>
      <c r="F16" s="46"/>
      <c r="G16" s="46"/>
      <c r="H16" s="46"/>
      <c r="I16" s="46"/>
    </row>
    <row r="18" spans="1:14" hidden="1">
      <c r="D18" s="39"/>
      <c r="E18" s="39"/>
      <c r="F18" s="39"/>
    </row>
    <row r="19" spans="1:14">
      <c r="A19" t="s">
        <v>10</v>
      </c>
      <c r="C19" s="36"/>
      <c r="D19" s="36"/>
      <c r="E19" s="36"/>
      <c r="F19" s="36"/>
      <c r="G19" s="36"/>
      <c r="H19" s="39"/>
      <c r="I19" s="39"/>
      <c r="N19" s="40"/>
    </row>
    <row r="20" spans="1:14">
      <c r="A20" t="s">
        <v>11</v>
      </c>
      <c r="E20" s="39"/>
      <c r="F20" s="39"/>
      <c r="G20" s="39"/>
      <c r="H20" s="39"/>
      <c r="I20" s="39"/>
    </row>
    <row r="21" spans="1:14" hidden="1"/>
    <row r="22" spans="1:14" hidden="1"/>
    <row r="23" spans="1:14">
      <c r="I23" s="41" t="s">
        <v>12</v>
      </c>
    </row>
    <row r="24" spans="1:14">
      <c r="A24" t="s">
        <v>13</v>
      </c>
      <c r="I24" s="55"/>
    </row>
    <row r="25" spans="1:14">
      <c r="A25" t="s">
        <v>14</v>
      </c>
      <c r="I25" s="56"/>
    </row>
    <row r="26" spans="1:14">
      <c r="A26" s="47" t="s">
        <v>15</v>
      </c>
      <c r="B26" s="47"/>
      <c r="C26" s="47"/>
      <c r="D26" s="47"/>
      <c r="E26" s="47"/>
      <c r="F26" s="47"/>
      <c r="G26" s="47"/>
      <c r="I26" s="56"/>
    </row>
    <row r="27" spans="1:14">
      <c r="I27" s="56"/>
    </row>
    <row r="28" spans="1:14">
      <c r="A28" t="s">
        <v>16</v>
      </c>
      <c r="I28" s="56"/>
    </row>
    <row r="29" spans="1:14">
      <c r="A29" s="47" t="s">
        <v>17</v>
      </c>
      <c r="B29" s="47"/>
      <c r="C29" s="47"/>
      <c r="D29" s="47"/>
      <c r="E29" s="47"/>
      <c r="F29" s="47"/>
      <c r="G29" s="47"/>
      <c r="H29" s="40" t="s">
        <v>18</v>
      </c>
      <c r="I29" s="56"/>
    </row>
    <row r="30" spans="1:14">
      <c r="I30" s="57"/>
    </row>
    <row r="31" spans="1:14" ht="21.75" customHeight="1">
      <c r="A31" s="49" t="s">
        <v>19</v>
      </c>
      <c r="B31" s="49"/>
      <c r="C31" s="49"/>
      <c r="D31" s="49"/>
      <c r="E31" s="49"/>
      <c r="F31" s="49"/>
      <c r="G31" s="49"/>
      <c r="H31" s="50"/>
      <c r="I31" s="4">
        <v>3913005639</v>
      </c>
    </row>
    <row r="32" spans="1:14" ht="24.75" customHeight="1">
      <c r="A32" s="51" t="s">
        <v>20</v>
      </c>
      <c r="B32" s="51"/>
      <c r="C32" s="51"/>
      <c r="D32" s="51"/>
      <c r="E32" s="51"/>
      <c r="F32" s="51"/>
      <c r="G32" s="51"/>
      <c r="H32" s="52"/>
      <c r="I32" s="3">
        <v>391301001</v>
      </c>
    </row>
    <row r="33" spans="1:9" ht="23.25" customHeight="1">
      <c r="H33" s="40" t="s">
        <v>21</v>
      </c>
      <c r="I33" s="1"/>
    </row>
    <row r="34" spans="1:9">
      <c r="A34" t="s">
        <v>22</v>
      </c>
      <c r="I34" s="55"/>
    </row>
    <row r="35" spans="1:9" ht="30" customHeight="1">
      <c r="A35" s="54" t="s">
        <v>23</v>
      </c>
      <c r="B35" s="54"/>
      <c r="C35" s="54"/>
      <c r="D35" s="54"/>
      <c r="E35" s="54"/>
      <c r="F35" s="54"/>
      <c r="G35" s="54"/>
      <c r="I35" s="56"/>
    </row>
    <row r="36" spans="1:9" ht="12" customHeight="1">
      <c r="I36" s="56"/>
    </row>
    <row r="37" spans="1:9" hidden="1">
      <c r="I37" s="56"/>
    </row>
    <row r="38" spans="1:9" hidden="1">
      <c r="I38" s="57"/>
    </row>
    <row r="39" spans="1:9">
      <c r="H39" s="40" t="s">
        <v>24</v>
      </c>
      <c r="I39" s="1"/>
    </row>
    <row r="40" spans="1:9">
      <c r="I40" s="1"/>
    </row>
    <row r="41" spans="1:9">
      <c r="H41" s="40" t="s">
        <v>25</v>
      </c>
      <c r="I41" s="1"/>
    </row>
    <row r="42" spans="1:9">
      <c r="I42" s="1"/>
    </row>
    <row r="43" spans="1:9">
      <c r="I43" s="1"/>
    </row>
    <row r="44" spans="1:9">
      <c r="A44" t="s">
        <v>26</v>
      </c>
      <c r="I44" s="1"/>
    </row>
    <row r="45" spans="1:9">
      <c r="A45" t="s">
        <v>27</v>
      </c>
      <c r="H45" s="40" t="s">
        <v>28</v>
      </c>
      <c r="I45" s="1"/>
    </row>
  </sheetData>
  <mergeCells count="13">
    <mergeCell ref="A35:G35"/>
    <mergeCell ref="I24:I30"/>
    <mergeCell ref="I34:I38"/>
    <mergeCell ref="A29:G29"/>
    <mergeCell ref="G11:I11"/>
    <mergeCell ref="A31:H31"/>
    <mergeCell ref="A32:H32"/>
    <mergeCell ref="G7:I7"/>
    <mergeCell ref="G1:I5"/>
    <mergeCell ref="G8:I8"/>
    <mergeCell ref="A15:I15"/>
    <mergeCell ref="A16:I16"/>
    <mergeCell ref="A26:G26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topLeftCell="A5" zoomScaleNormal="100" workbookViewId="0">
      <selection activeCell="A10" sqref="A10:J10"/>
    </sheetView>
  </sheetViews>
  <sheetFormatPr defaultRowHeight="14.25"/>
  <cols>
    <col min="1" max="16384" width="9.140625" style="5"/>
  </cols>
  <sheetData>
    <row r="1" spans="1:10" ht="15.75">
      <c r="A1" s="7" t="s">
        <v>29</v>
      </c>
      <c r="B1" s="8"/>
      <c r="C1" s="8"/>
      <c r="D1" s="8"/>
      <c r="E1" s="8"/>
    </row>
    <row r="3" spans="1:10" ht="15">
      <c r="A3" s="8" t="s">
        <v>30</v>
      </c>
      <c r="B3" s="8"/>
      <c r="C3" s="8"/>
      <c r="D3" s="8"/>
    </row>
    <row r="4" spans="1:10" ht="73.5" customHeight="1">
      <c r="A4" s="58" t="s">
        <v>31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6.5" customHeight="1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7.25" customHeight="1">
      <c r="A6" s="8" t="s">
        <v>32</v>
      </c>
      <c r="B6" s="8"/>
      <c r="C6" s="8"/>
      <c r="D6" s="8"/>
    </row>
    <row r="7" spans="1:10" ht="311.25" customHeight="1">
      <c r="A7" s="58" t="s">
        <v>33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4.25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s="6" customFormat="1">
      <c r="A9" s="28" t="s">
        <v>34</v>
      </c>
    </row>
    <row r="10" spans="1:10" ht="29.25" customHeight="1">
      <c r="A10" s="58" t="s">
        <v>35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5">
      <c r="A12" s="8" t="s">
        <v>36</v>
      </c>
      <c r="H12" s="59">
        <v>89107.199999999997</v>
      </c>
      <c r="I12" s="59"/>
    </row>
    <row r="15" spans="1:10" ht="15">
      <c r="A15" s="8" t="s">
        <v>37</v>
      </c>
      <c r="H15" s="59">
        <v>3342137.46</v>
      </c>
      <c r="I15" s="59"/>
    </row>
  </sheetData>
  <mergeCells count="5">
    <mergeCell ref="A4:J4"/>
    <mergeCell ref="A7:J7"/>
    <mergeCell ref="H12:I12"/>
    <mergeCell ref="H15:I15"/>
    <mergeCell ref="A10:J10"/>
  </mergeCells>
  <pageMargins left="0.70866141732283472" right="0.51181102362204722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topLeftCell="A4" workbookViewId="0">
      <selection activeCell="F13" sqref="F13"/>
    </sheetView>
  </sheetViews>
  <sheetFormatPr defaultRowHeight="15"/>
  <cols>
    <col min="3" max="3" width="17.140625" customWidth="1"/>
    <col min="4" max="6" width="16.140625" customWidth="1"/>
  </cols>
  <sheetData>
    <row r="2" spans="1:8">
      <c r="A2" s="53" t="s">
        <v>38</v>
      </c>
      <c r="B2" s="53"/>
      <c r="C2" s="53"/>
      <c r="D2" s="53"/>
      <c r="E2" s="53"/>
      <c r="F2" s="53"/>
    </row>
    <row r="4" spans="1:8">
      <c r="A4" s="61" t="s">
        <v>39</v>
      </c>
      <c r="B4" s="61"/>
      <c r="C4" s="61"/>
      <c r="D4" s="61" t="s">
        <v>40</v>
      </c>
      <c r="E4" s="61"/>
      <c r="F4" s="61"/>
    </row>
    <row r="5" spans="1:8" ht="45">
      <c r="A5" s="61"/>
      <c r="B5" s="61"/>
      <c r="C5" s="61"/>
      <c r="D5" s="2" t="s">
        <v>41</v>
      </c>
      <c r="E5" s="2" t="s">
        <v>42</v>
      </c>
      <c r="F5" s="2" t="s">
        <v>43</v>
      </c>
    </row>
    <row r="6" spans="1:8" ht="39" customHeight="1">
      <c r="A6" s="60" t="s">
        <v>44</v>
      </c>
      <c r="B6" s="62"/>
      <c r="C6" s="62"/>
      <c r="D6" s="9">
        <v>3342.79</v>
      </c>
      <c r="E6" s="9">
        <v>3342.79</v>
      </c>
      <c r="F6" s="9">
        <v>3342.79</v>
      </c>
    </row>
    <row r="7" spans="1:8" ht="39" customHeight="1">
      <c r="A7" s="63" t="s">
        <v>45</v>
      </c>
      <c r="B7" s="63"/>
      <c r="C7" s="63"/>
      <c r="D7" s="9">
        <v>89.1</v>
      </c>
      <c r="E7" s="9">
        <v>89.1</v>
      </c>
      <c r="F7" s="9">
        <v>89.1</v>
      </c>
    </row>
    <row r="8" spans="1:8" ht="39" customHeight="1">
      <c r="A8" s="64" t="s">
        <v>46</v>
      </c>
      <c r="B8" s="64"/>
      <c r="C8" s="64"/>
      <c r="D8" s="9">
        <v>11.4</v>
      </c>
      <c r="E8" s="9">
        <v>8.1</v>
      </c>
      <c r="F8" s="9">
        <v>4.8</v>
      </c>
    </row>
    <row r="9" spans="1:8" ht="39" customHeight="1">
      <c r="A9" s="63" t="s">
        <v>47</v>
      </c>
      <c r="B9" s="63"/>
      <c r="C9" s="63"/>
      <c r="D9" s="9">
        <v>3011.8</v>
      </c>
      <c r="E9" s="9">
        <v>3011.8</v>
      </c>
      <c r="F9" s="9">
        <v>3011.8</v>
      </c>
    </row>
    <row r="10" spans="1:8" ht="39" customHeight="1">
      <c r="A10" s="64" t="s">
        <v>46</v>
      </c>
      <c r="B10" s="64"/>
      <c r="C10" s="64"/>
      <c r="D10" s="9">
        <v>790.59</v>
      </c>
      <c r="E10" s="9">
        <v>295.39</v>
      </c>
      <c r="F10" s="9">
        <v>0</v>
      </c>
      <c r="G10" s="37"/>
      <c r="H10" s="38"/>
    </row>
    <row r="11" spans="1:8" ht="39" customHeight="1">
      <c r="A11" s="60" t="s">
        <v>48</v>
      </c>
      <c r="B11" s="62"/>
      <c r="C11" s="62"/>
      <c r="D11" s="9">
        <v>4714.6000000000004</v>
      </c>
      <c r="E11" s="9">
        <v>4685.5</v>
      </c>
      <c r="F11" s="9">
        <v>4761.6000000000004</v>
      </c>
    </row>
    <row r="12" spans="1:8" ht="49.5" customHeight="1">
      <c r="A12" s="63" t="s">
        <v>49</v>
      </c>
      <c r="B12" s="63"/>
      <c r="C12" s="63"/>
      <c r="D12" s="9">
        <v>4694.6000000000004</v>
      </c>
      <c r="E12" s="9">
        <v>4665.6000000000004</v>
      </c>
      <c r="F12" s="9">
        <v>4741.5</v>
      </c>
    </row>
    <row r="13" spans="1:8" ht="39" customHeight="1">
      <c r="A13" s="63" t="s">
        <v>50</v>
      </c>
      <c r="B13" s="63"/>
      <c r="C13" s="63"/>
      <c r="D13" s="9">
        <v>20</v>
      </c>
      <c r="E13" s="9">
        <v>20</v>
      </c>
      <c r="F13" s="9">
        <v>20</v>
      </c>
    </row>
    <row r="14" spans="1:8" ht="39" customHeight="1">
      <c r="A14" s="65" t="s">
        <v>51</v>
      </c>
      <c r="B14" s="66"/>
      <c r="C14" s="67"/>
      <c r="D14" s="9">
        <v>0</v>
      </c>
      <c r="E14" s="9">
        <v>0</v>
      </c>
      <c r="F14" s="9">
        <v>0</v>
      </c>
    </row>
    <row r="15" spans="1:8" ht="41.25" customHeight="1">
      <c r="A15" s="64" t="s">
        <v>52</v>
      </c>
      <c r="B15" s="64"/>
      <c r="C15" s="64"/>
      <c r="D15" s="9">
        <v>0</v>
      </c>
      <c r="E15" s="9">
        <v>0</v>
      </c>
      <c r="F15" s="9">
        <v>0</v>
      </c>
    </row>
    <row r="16" spans="1:8" ht="39" customHeight="1">
      <c r="A16" s="60" t="s">
        <v>53</v>
      </c>
      <c r="B16" s="60"/>
      <c r="C16" s="60"/>
      <c r="D16" s="9">
        <v>0</v>
      </c>
      <c r="E16" s="9">
        <f>E17</f>
        <v>0</v>
      </c>
      <c r="F16" s="9">
        <f>F17</f>
        <v>0</v>
      </c>
    </row>
    <row r="17" spans="1:6" ht="39" customHeight="1">
      <c r="A17" s="63" t="s">
        <v>54</v>
      </c>
      <c r="B17" s="63"/>
      <c r="C17" s="63"/>
      <c r="D17" s="9">
        <v>0</v>
      </c>
      <c r="E17" s="9">
        <v>0</v>
      </c>
      <c r="F17" s="9">
        <v>0</v>
      </c>
    </row>
    <row r="18" spans="1:6" ht="48" customHeight="1">
      <c r="A18" s="64" t="s">
        <v>55</v>
      </c>
      <c r="B18" s="64"/>
      <c r="C18" s="64"/>
      <c r="D18" s="9">
        <v>0</v>
      </c>
      <c r="E18" s="9">
        <v>0</v>
      </c>
      <c r="F18" s="9">
        <v>0</v>
      </c>
    </row>
  </sheetData>
  <mergeCells count="16">
    <mergeCell ref="A18:C18"/>
    <mergeCell ref="A2:F2"/>
    <mergeCell ref="A14:C14"/>
    <mergeCell ref="A15:C15"/>
    <mergeCell ref="A17:C17"/>
    <mergeCell ref="A9:C9"/>
    <mergeCell ref="A10:C10"/>
    <mergeCell ref="A11:C11"/>
    <mergeCell ref="A12:C12"/>
    <mergeCell ref="A13:C13"/>
    <mergeCell ref="A16:C16"/>
    <mergeCell ref="A4:C5"/>
    <mergeCell ref="D4:F4"/>
    <mergeCell ref="A6:C6"/>
    <mergeCell ref="A7:C7"/>
    <mergeCell ref="A8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6"/>
  <sheetViews>
    <sheetView topLeftCell="A26" workbookViewId="0">
      <selection activeCell="A73" sqref="A73:P80"/>
    </sheetView>
  </sheetViews>
  <sheetFormatPr defaultRowHeight="14.25"/>
  <cols>
    <col min="1" max="1" width="8.5703125" style="5" customWidth="1"/>
    <col min="2" max="2" width="26.28515625" style="5" customWidth="1"/>
    <col min="3" max="3" width="12.5703125" style="5" customWidth="1"/>
    <col min="4" max="4" width="11.85546875" style="5" customWidth="1"/>
    <col min="5" max="5" width="7.28515625" style="5" customWidth="1"/>
    <col min="6" max="6" width="12.140625" style="32" customWidth="1"/>
    <col min="7" max="7" width="10.140625" style="32" customWidth="1"/>
    <col min="8" max="8" width="11.28515625" style="32" customWidth="1"/>
    <col min="9" max="9" width="6" style="5" customWidth="1"/>
    <col min="10" max="10" width="5.7109375" style="5" customWidth="1"/>
    <col min="11" max="11" width="9.7109375" style="5" customWidth="1"/>
    <col min="12" max="12" width="10.7109375" style="32" customWidth="1"/>
    <col min="13" max="14" width="5.85546875" style="5" customWidth="1"/>
    <col min="15" max="15" width="11.42578125" style="5" customWidth="1"/>
    <col min="16" max="16" width="7.140625" style="5" customWidth="1"/>
    <col min="17" max="16384" width="9.140625" style="5"/>
  </cols>
  <sheetData>
    <row r="1" spans="1:16" ht="14.25" customHeight="1">
      <c r="C1" s="68" t="s">
        <v>56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ht="15" customHeight="1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6" ht="15.75" customHeight="1">
      <c r="C3" s="68" t="s">
        <v>57</v>
      </c>
      <c r="D3" s="68"/>
      <c r="E3" s="68"/>
      <c r="F3" s="68"/>
      <c r="G3" s="68"/>
      <c r="H3" s="68"/>
      <c r="I3" s="68"/>
      <c r="J3" s="68"/>
      <c r="K3" s="68"/>
      <c r="L3" s="68"/>
      <c r="M3" s="68"/>
    </row>
    <row r="5" spans="1:16" ht="120" customHeight="1">
      <c r="A5" s="69" t="s">
        <v>58</v>
      </c>
      <c r="B5" s="69" t="s">
        <v>59</v>
      </c>
      <c r="C5" s="71" t="s">
        <v>60</v>
      </c>
      <c r="D5" s="71" t="s">
        <v>61</v>
      </c>
      <c r="E5" s="73" t="s">
        <v>62</v>
      </c>
      <c r="F5" s="74"/>
      <c r="G5" s="75" t="s">
        <v>63</v>
      </c>
      <c r="H5" s="77" t="s">
        <v>62</v>
      </c>
      <c r="I5" s="78"/>
      <c r="J5" s="79"/>
      <c r="K5" s="75" t="s">
        <v>64</v>
      </c>
      <c r="L5" s="73" t="s">
        <v>62</v>
      </c>
      <c r="M5" s="80"/>
      <c r="N5" s="74"/>
      <c r="O5" s="81" t="s">
        <v>65</v>
      </c>
      <c r="P5" s="71" t="s">
        <v>66</v>
      </c>
    </row>
    <row r="6" spans="1:16" ht="123" customHeight="1">
      <c r="A6" s="70"/>
      <c r="B6" s="70"/>
      <c r="C6" s="72"/>
      <c r="D6" s="72"/>
      <c r="E6" s="10" t="s">
        <v>67</v>
      </c>
      <c r="F6" s="10" t="s">
        <v>68</v>
      </c>
      <c r="G6" s="76"/>
      <c r="H6" s="10" t="s">
        <v>69</v>
      </c>
      <c r="I6" s="10" t="s">
        <v>70</v>
      </c>
      <c r="J6" s="10" t="s">
        <v>71</v>
      </c>
      <c r="K6" s="76"/>
      <c r="L6" s="10" t="s">
        <v>72</v>
      </c>
      <c r="M6" s="10" t="s">
        <v>73</v>
      </c>
      <c r="N6" s="10" t="s">
        <v>74</v>
      </c>
      <c r="O6" s="82"/>
      <c r="P6" s="72"/>
    </row>
    <row r="7" spans="1:16">
      <c r="A7" s="33">
        <v>1</v>
      </c>
      <c r="B7" s="33">
        <v>2</v>
      </c>
      <c r="C7" s="33">
        <v>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3">
        <v>15</v>
      </c>
      <c r="P7" s="11">
        <v>16</v>
      </c>
    </row>
    <row r="8" spans="1:16" ht="30">
      <c r="A8" s="12"/>
      <c r="B8" s="13" t="s">
        <v>75</v>
      </c>
      <c r="C8" s="23">
        <f>D8+G8+K8+O8+P8</f>
        <v>0</v>
      </c>
      <c r="D8" s="23">
        <f>E8+F8</f>
        <v>0</v>
      </c>
      <c r="E8" s="30">
        <v>0</v>
      </c>
      <c r="F8" s="30">
        <v>0</v>
      </c>
      <c r="G8" s="30">
        <f>H8+I8+J8</f>
        <v>0</v>
      </c>
      <c r="H8" s="30">
        <v>0</v>
      </c>
      <c r="I8" s="30">
        <v>0</v>
      </c>
      <c r="J8" s="30">
        <v>0</v>
      </c>
      <c r="K8" s="30">
        <f>L8+M8+N8</f>
        <v>0</v>
      </c>
      <c r="L8" s="30">
        <v>0</v>
      </c>
      <c r="M8" s="30">
        <v>0</v>
      </c>
      <c r="N8" s="30">
        <v>0</v>
      </c>
      <c r="O8" s="23">
        <v>0</v>
      </c>
      <c r="P8" s="24">
        <v>0</v>
      </c>
    </row>
    <row r="9" spans="1:16" s="8" customFormat="1" ht="15">
      <c r="A9" s="14">
        <v>1</v>
      </c>
      <c r="B9" s="14" t="s">
        <v>76</v>
      </c>
      <c r="C9" s="25">
        <f t="shared" ref="C9:C80" si="0">D9+G9+K9+O9+P9</f>
        <v>5134600</v>
      </c>
      <c r="D9" s="25">
        <f t="shared" ref="D9:D78" si="1">E9+F9</f>
        <v>4266600</v>
      </c>
      <c r="E9" s="31">
        <v>0</v>
      </c>
      <c r="F9" s="31">
        <f>F10</f>
        <v>4266600</v>
      </c>
      <c r="G9" s="31">
        <f>H9+I9+J9</f>
        <v>420000</v>
      </c>
      <c r="H9" s="31">
        <f>H11</f>
        <v>420000</v>
      </c>
      <c r="I9" s="31"/>
      <c r="J9" s="31"/>
      <c r="K9" s="31">
        <f>L9+M9+N9</f>
        <v>448000</v>
      </c>
      <c r="L9" s="31">
        <f>L12</f>
        <v>448000</v>
      </c>
      <c r="M9" s="31"/>
      <c r="N9" s="31"/>
      <c r="O9" s="25"/>
      <c r="P9" s="26"/>
    </row>
    <row r="10" spans="1:16" ht="42.75">
      <c r="A10" s="12" t="s">
        <v>77</v>
      </c>
      <c r="B10" s="15" t="s">
        <v>78</v>
      </c>
      <c r="C10" s="23">
        <f t="shared" si="0"/>
        <v>4266600</v>
      </c>
      <c r="D10" s="23">
        <f t="shared" si="1"/>
        <v>4266600</v>
      </c>
      <c r="E10" s="30"/>
      <c r="F10" s="30">
        <v>4266600</v>
      </c>
      <c r="G10" s="30"/>
      <c r="H10" s="30"/>
      <c r="I10" s="30"/>
      <c r="J10" s="30"/>
      <c r="K10" s="30"/>
      <c r="L10" s="30"/>
      <c r="M10" s="30"/>
      <c r="N10" s="30"/>
      <c r="O10" s="23"/>
      <c r="P10" s="24"/>
    </row>
    <row r="11" spans="1:16" ht="28.5">
      <c r="A11" s="12" t="s">
        <v>79</v>
      </c>
      <c r="B11" s="15" t="s">
        <v>80</v>
      </c>
      <c r="C11" s="23">
        <f t="shared" si="0"/>
        <v>420000</v>
      </c>
      <c r="D11" s="23"/>
      <c r="E11" s="30"/>
      <c r="F11" s="30"/>
      <c r="G11" s="30">
        <f>H11+I11+J11</f>
        <v>420000</v>
      </c>
      <c r="H11" s="30">
        <v>420000</v>
      </c>
      <c r="I11" s="30"/>
      <c r="J11" s="30"/>
      <c r="K11" s="30"/>
      <c r="L11" s="30"/>
      <c r="M11" s="30"/>
      <c r="N11" s="30"/>
      <c r="O11" s="23"/>
      <c r="P11" s="24"/>
    </row>
    <row r="12" spans="1:16" ht="28.5">
      <c r="A12" s="12" t="s">
        <v>81</v>
      </c>
      <c r="B12" s="16" t="s">
        <v>82</v>
      </c>
      <c r="C12" s="23">
        <f t="shared" si="0"/>
        <v>448000</v>
      </c>
      <c r="D12" s="23"/>
      <c r="E12" s="30"/>
      <c r="F12" s="30"/>
      <c r="G12" s="30"/>
      <c r="H12" s="30"/>
      <c r="I12" s="30"/>
      <c r="J12" s="30"/>
      <c r="K12" s="30">
        <f>L12+M12+N12</f>
        <v>448000</v>
      </c>
      <c r="L12" s="30">
        <v>448000</v>
      </c>
      <c r="M12" s="30"/>
      <c r="N12" s="30"/>
      <c r="O12" s="23"/>
      <c r="P12" s="24"/>
    </row>
    <row r="13" spans="1:16" ht="171">
      <c r="A13" s="17" t="s">
        <v>83</v>
      </c>
      <c r="B13" s="16" t="s">
        <v>84</v>
      </c>
      <c r="C13" s="23"/>
      <c r="D13" s="2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3"/>
      <c r="P13" s="24"/>
    </row>
    <row r="14" spans="1:16" ht="90.75" customHeight="1">
      <c r="A14" s="18" t="s">
        <v>85</v>
      </c>
      <c r="B14" s="22" t="s">
        <v>86</v>
      </c>
      <c r="C14" s="23">
        <f t="shared" si="0"/>
        <v>448000</v>
      </c>
      <c r="D14" s="23"/>
      <c r="E14" s="30"/>
      <c r="F14" s="30"/>
      <c r="G14" s="30"/>
      <c r="H14" s="30"/>
      <c r="I14" s="30"/>
      <c r="J14" s="30"/>
      <c r="K14" s="30">
        <f>L14+M14+N14</f>
        <v>448000</v>
      </c>
      <c r="L14" s="30">
        <v>448000</v>
      </c>
      <c r="M14" s="30"/>
      <c r="N14" s="30"/>
      <c r="O14" s="23"/>
      <c r="P14" s="24"/>
    </row>
    <row r="15" spans="1:16">
      <c r="A15" s="18" t="s">
        <v>87</v>
      </c>
      <c r="B15" s="16" t="s">
        <v>88</v>
      </c>
      <c r="C15" s="23"/>
      <c r="D15" s="2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3"/>
      <c r="P15" s="24"/>
    </row>
    <row r="16" spans="1:16" ht="71.25">
      <c r="A16" s="18" t="s">
        <v>89</v>
      </c>
      <c r="B16" s="16" t="s">
        <v>90</v>
      </c>
      <c r="C16" s="23"/>
      <c r="D16" s="2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3"/>
      <c r="P16" s="24"/>
    </row>
    <row r="17" spans="1:16">
      <c r="A17" s="18" t="s">
        <v>91</v>
      </c>
      <c r="B17" s="16" t="s">
        <v>88</v>
      </c>
      <c r="C17" s="23"/>
      <c r="D17" s="2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3"/>
      <c r="P17" s="24"/>
    </row>
    <row r="18" spans="1:16">
      <c r="A18" s="18" t="s">
        <v>92</v>
      </c>
      <c r="B18" s="16" t="s">
        <v>88</v>
      </c>
      <c r="C18" s="23"/>
      <c r="D18" s="2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3"/>
      <c r="P18" s="24"/>
    </row>
    <row r="19" spans="1:16" s="8" customFormat="1" ht="15">
      <c r="A19" s="14"/>
      <c r="B19" s="19" t="s">
        <v>93</v>
      </c>
      <c r="C19" s="25">
        <f t="shared" si="0"/>
        <v>5134600</v>
      </c>
      <c r="D19" s="25">
        <f t="shared" si="1"/>
        <v>4266600</v>
      </c>
      <c r="E19" s="31"/>
      <c r="F19" s="31">
        <f>SUM(F10:F18)</f>
        <v>4266600</v>
      </c>
      <c r="G19" s="31">
        <f>H19+I19+J19</f>
        <v>420000</v>
      </c>
      <c r="H19" s="31">
        <f>SUM(H10:H18)</f>
        <v>420000</v>
      </c>
      <c r="I19" s="31"/>
      <c r="J19" s="31"/>
      <c r="K19" s="31">
        <f>L19+M19+N19</f>
        <v>448000</v>
      </c>
      <c r="L19" s="31">
        <f>L8+L9</f>
        <v>448000</v>
      </c>
      <c r="M19" s="31"/>
      <c r="N19" s="31"/>
      <c r="O19" s="25"/>
      <c r="P19" s="26"/>
    </row>
    <row r="20" spans="1:16" s="8" customFormat="1" ht="30">
      <c r="A20" s="20" t="s">
        <v>94</v>
      </c>
      <c r="B20" s="19" t="s">
        <v>95</v>
      </c>
      <c r="C20" s="25">
        <f>C21+C26+C62+C63+C70+C73</f>
        <v>5134600</v>
      </c>
      <c r="D20" s="25">
        <f t="shared" si="1"/>
        <v>4266600</v>
      </c>
      <c r="E20" s="31"/>
      <c r="F20" s="31">
        <f>F21+F26+F62+F63+F70+F73</f>
        <v>4266600</v>
      </c>
      <c r="G20" s="31">
        <f>H20</f>
        <v>420000</v>
      </c>
      <c r="H20" s="31">
        <f>H21+H26+H63+H73</f>
        <v>420000</v>
      </c>
      <c r="I20" s="31"/>
      <c r="J20" s="31"/>
      <c r="K20" s="31">
        <f>L20</f>
        <v>448000</v>
      </c>
      <c r="L20" s="31">
        <f>L21+L26+L62+L73</f>
        <v>448000</v>
      </c>
      <c r="M20" s="31"/>
      <c r="N20" s="31"/>
      <c r="O20" s="25"/>
      <c r="P20" s="25"/>
    </row>
    <row r="21" spans="1:16" s="8" customFormat="1" ht="33.75" customHeight="1">
      <c r="A21" s="20" t="s">
        <v>96</v>
      </c>
      <c r="B21" s="19" t="s">
        <v>97</v>
      </c>
      <c r="C21" s="25">
        <f t="shared" si="0"/>
        <v>4405786</v>
      </c>
      <c r="D21" s="25">
        <f t="shared" si="1"/>
        <v>3765386</v>
      </c>
      <c r="E21" s="31"/>
      <c r="F21" s="31">
        <f>F23+F24+F25</f>
        <v>3765386</v>
      </c>
      <c r="G21" s="31">
        <f>G23+G24+G25</f>
        <v>314900</v>
      </c>
      <c r="H21" s="31">
        <f>H23+H25</f>
        <v>314900</v>
      </c>
      <c r="I21" s="31"/>
      <c r="J21" s="31"/>
      <c r="K21" s="31">
        <f>K23+K24+K25</f>
        <v>325500</v>
      </c>
      <c r="L21" s="31">
        <f>L23+L25</f>
        <v>325500</v>
      </c>
      <c r="M21" s="31"/>
      <c r="N21" s="31"/>
      <c r="O21" s="25"/>
      <c r="P21" s="25"/>
    </row>
    <row r="22" spans="1:16" ht="15">
      <c r="A22" s="20"/>
      <c r="B22" s="16" t="s">
        <v>98</v>
      </c>
      <c r="C22" s="25"/>
      <c r="D22" s="25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  <c r="P22" s="23"/>
    </row>
    <row r="23" spans="1:16" ht="18.75" customHeight="1">
      <c r="A23" s="21" t="s">
        <v>99</v>
      </c>
      <c r="B23" s="16" t="s">
        <v>100</v>
      </c>
      <c r="C23" s="25">
        <f t="shared" si="0"/>
        <v>3383860</v>
      </c>
      <c r="D23" s="25">
        <f t="shared" si="1"/>
        <v>2892000</v>
      </c>
      <c r="E23" s="30"/>
      <c r="F23" s="30">
        <v>2892000</v>
      </c>
      <c r="G23" s="30">
        <f>H23+I23+J23</f>
        <v>241860</v>
      </c>
      <c r="H23" s="30">
        <v>241860</v>
      </c>
      <c r="I23" s="30"/>
      <c r="J23" s="30"/>
      <c r="K23" s="30">
        <f>L23</f>
        <v>250000</v>
      </c>
      <c r="L23" s="30">
        <v>250000</v>
      </c>
      <c r="M23" s="30"/>
      <c r="N23" s="30"/>
      <c r="O23" s="23"/>
      <c r="P23" s="23"/>
    </row>
    <row r="24" spans="1:16" ht="23.25" customHeight="1">
      <c r="A24" s="21" t="s">
        <v>101</v>
      </c>
      <c r="B24" s="16" t="s">
        <v>102</v>
      </c>
      <c r="C24" s="25">
        <f t="shared" si="0"/>
        <v>0</v>
      </c>
      <c r="D24" s="25">
        <f t="shared" si="1"/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3"/>
      <c r="P24" s="23"/>
    </row>
    <row r="25" spans="1:16" ht="28.5">
      <c r="A25" s="21" t="s">
        <v>103</v>
      </c>
      <c r="B25" s="16" t="s">
        <v>104</v>
      </c>
      <c r="C25" s="25">
        <f t="shared" si="0"/>
        <v>1021926</v>
      </c>
      <c r="D25" s="25">
        <f t="shared" si="1"/>
        <v>873386</v>
      </c>
      <c r="E25" s="30"/>
      <c r="F25" s="30">
        <v>873386</v>
      </c>
      <c r="G25" s="31">
        <f>H25+I25+J25</f>
        <v>73040</v>
      </c>
      <c r="H25" s="30">
        <v>73040</v>
      </c>
      <c r="I25" s="30"/>
      <c r="J25" s="30"/>
      <c r="K25" s="31">
        <f>L25</f>
        <v>75500</v>
      </c>
      <c r="L25" s="30">
        <v>75500</v>
      </c>
      <c r="M25" s="30"/>
      <c r="N25" s="30"/>
      <c r="O25" s="23"/>
      <c r="P25" s="23"/>
    </row>
    <row r="26" spans="1:16" s="8" customFormat="1" ht="30">
      <c r="A26" s="20" t="s">
        <v>105</v>
      </c>
      <c r="B26" s="19" t="s">
        <v>106</v>
      </c>
      <c r="C26" s="31">
        <f>C28+C30+C37+C48+C29</f>
        <v>451054</v>
      </c>
      <c r="D26" s="25">
        <f>E26+F26</f>
        <v>377714</v>
      </c>
      <c r="E26" s="31"/>
      <c r="F26" s="30">
        <f>F28+F30+F37+F48+F29</f>
        <v>377714</v>
      </c>
      <c r="G26" s="31">
        <f>H26</f>
        <v>45300</v>
      </c>
      <c r="H26" s="30">
        <f>H28+H30+H37+H48</f>
        <v>45300</v>
      </c>
      <c r="I26" s="31"/>
      <c r="J26" s="31"/>
      <c r="K26" s="31">
        <f>L26</f>
        <v>28040</v>
      </c>
      <c r="L26" s="31">
        <f>L28+L29+L30+L37+L48</f>
        <v>28040</v>
      </c>
      <c r="M26" s="31"/>
      <c r="N26" s="31"/>
      <c r="O26" s="25"/>
      <c r="P26" s="25"/>
    </row>
    <row r="27" spans="1:16">
      <c r="A27" s="21"/>
      <c r="B27" s="16" t="s">
        <v>98</v>
      </c>
      <c r="C27" s="25"/>
      <c r="D27" s="25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3"/>
      <c r="P27" s="23"/>
    </row>
    <row r="28" spans="1:16" s="8" customFormat="1" ht="15">
      <c r="A28" s="20" t="s">
        <v>107</v>
      </c>
      <c r="B28" s="19" t="s">
        <v>108</v>
      </c>
      <c r="C28" s="25">
        <f>D28+G28+K28+O28+P28</f>
        <v>35000</v>
      </c>
      <c r="D28" s="25">
        <f t="shared" si="1"/>
        <v>35000</v>
      </c>
      <c r="E28" s="31"/>
      <c r="F28" s="31">
        <v>35000</v>
      </c>
      <c r="G28" s="31"/>
      <c r="H28" s="31"/>
      <c r="I28" s="31"/>
      <c r="J28" s="31"/>
      <c r="K28" s="31"/>
      <c r="L28" s="31"/>
      <c r="M28" s="31"/>
      <c r="N28" s="31"/>
      <c r="O28" s="25"/>
      <c r="P28" s="25"/>
    </row>
    <row r="29" spans="1:16" s="8" customFormat="1" ht="45">
      <c r="A29" s="20" t="s">
        <v>109</v>
      </c>
      <c r="B29" s="19" t="s">
        <v>110</v>
      </c>
      <c r="C29" s="31">
        <f t="shared" si="0"/>
        <v>5000</v>
      </c>
      <c r="D29" s="25">
        <f t="shared" si="1"/>
        <v>5000</v>
      </c>
      <c r="E29" s="31"/>
      <c r="F29" s="31">
        <v>5000</v>
      </c>
      <c r="G29" s="31"/>
      <c r="H29" s="31"/>
      <c r="I29" s="31"/>
      <c r="J29" s="31"/>
      <c r="K29" s="31"/>
      <c r="L29" s="31"/>
      <c r="M29" s="31"/>
      <c r="N29" s="31"/>
      <c r="O29" s="25"/>
      <c r="P29" s="25"/>
    </row>
    <row r="30" spans="1:16" s="8" customFormat="1" ht="30">
      <c r="A30" s="20" t="s">
        <v>111</v>
      </c>
      <c r="B30" s="19" t="s">
        <v>112</v>
      </c>
      <c r="C30" s="25">
        <f>D30+G30+K30+O30+P30</f>
        <v>57240</v>
      </c>
      <c r="D30" s="25">
        <f t="shared" si="1"/>
        <v>11800</v>
      </c>
      <c r="E30" s="31"/>
      <c r="F30" s="31">
        <f>F32+F33+F34+F35</f>
        <v>11800</v>
      </c>
      <c r="G30" s="31">
        <f t="shared" ref="G30:L30" si="2">G32+G33+G34+G35</f>
        <v>28000</v>
      </c>
      <c r="H30" s="31">
        <f t="shared" si="2"/>
        <v>28000</v>
      </c>
      <c r="I30" s="31"/>
      <c r="J30" s="31"/>
      <c r="K30" s="31">
        <f t="shared" si="2"/>
        <v>17440</v>
      </c>
      <c r="L30" s="31">
        <f t="shared" si="2"/>
        <v>17440</v>
      </c>
      <c r="M30" s="31"/>
      <c r="N30" s="31"/>
      <c r="O30" s="25"/>
      <c r="P30" s="25"/>
    </row>
    <row r="31" spans="1:16">
      <c r="A31" s="21"/>
      <c r="B31" s="16" t="s">
        <v>113</v>
      </c>
      <c r="C31" s="25"/>
      <c r="D31" s="25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3"/>
      <c r="P31" s="23"/>
    </row>
    <row r="32" spans="1:16">
      <c r="A32" s="21" t="s">
        <v>114</v>
      </c>
      <c r="B32" s="16" t="s">
        <v>115</v>
      </c>
      <c r="C32" s="25">
        <f t="shared" si="0"/>
        <v>26800</v>
      </c>
      <c r="D32" s="25">
        <f t="shared" si="1"/>
        <v>5000</v>
      </c>
      <c r="E32" s="30"/>
      <c r="F32" s="30">
        <v>5000</v>
      </c>
      <c r="G32" s="30">
        <f>H32+I32+J32</f>
        <v>14000</v>
      </c>
      <c r="H32" s="30">
        <v>14000</v>
      </c>
      <c r="I32" s="30"/>
      <c r="J32" s="30"/>
      <c r="K32" s="30">
        <f>L32+M32+N32</f>
        <v>7800</v>
      </c>
      <c r="L32" s="30">
        <v>7800</v>
      </c>
      <c r="M32" s="30"/>
      <c r="N32" s="30"/>
      <c r="O32" s="23"/>
      <c r="P32" s="23"/>
    </row>
    <row r="33" spans="1:16">
      <c r="A33" s="21" t="s">
        <v>116</v>
      </c>
      <c r="B33" s="16" t="s">
        <v>117</v>
      </c>
      <c r="C33" s="25">
        <f t="shared" si="0"/>
        <v>28600</v>
      </c>
      <c r="D33" s="25">
        <f t="shared" si="1"/>
        <v>6000</v>
      </c>
      <c r="E33" s="30"/>
      <c r="F33" s="30">
        <v>6000</v>
      </c>
      <c r="G33" s="30">
        <f>H33+I33+J33</f>
        <v>14000</v>
      </c>
      <c r="H33" s="30">
        <v>14000</v>
      </c>
      <c r="I33" s="30"/>
      <c r="J33" s="30"/>
      <c r="K33" s="30">
        <f>L33+M33+N33</f>
        <v>8600</v>
      </c>
      <c r="L33" s="30">
        <v>8600</v>
      </c>
      <c r="M33" s="30"/>
      <c r="N33" s="30"/>
      <c r="O33" s="23"/>
      <c r="P33" s="23"/>
    </row>
    <row r="34" spans="1:16" ht="28.5">
      <c r="A34" s="21" t="s">
        <v>118</v>
      </c>
      <c r="B34" s="16" t="s">
        <v>119</v>
      </c>
      <c r="C34" s="25">
        <f t="shared" si="0"/>
        <v>1380</v>
      </c>
      <c r="D34" s="25">
        <f t="shared" si="1"/>
        <v>600</v>
      </c>
      <c r="E34" s="30"/>
      <c r="F34" s="30">
        <v>600</v>
      </c>
      <c r="G34" s="30"/>
      <c r="H34" s="30"/>
      <c r="I34" s="30"/>
      <c r="J34" s="30"/>
      <c r="K34" s="30">
        <f>L34+M34+N34</f>
        <v>780</v>
      </c>
      <c r="L34" s="30">
        <v>780</v>
      </c>
      <c r="M34" s="30"/>
      <c r="N34" s="30"/>
      <c r="O34" s="23"/>
      <c r="P34" s="23"/>
    </row>
    <row r="35" spans="1:16">
      <c r="A35" s="21" t="s">
        <v>120</v>
      </c>
      <c r="B35" s="16" t="s">
        <v>121</v>
      </c>
      <c r="C35" s="25">
        <f t="shared" si="0"/>
        <v>460</v>
      </c>
      <c r="D35" s="25">
        <f t="shared" si="1"/>
        <v>200</v>
      </c>
      <c r="E35" s="30"/>
      <c r="F35" s="30">
        <v>200</v>
      </c>
      <c r="G35" s="30"/>
      <c r="H35" s="30"/>
      <c r="I35" s="30"/>
      <c r="J35" s="30"/>
      <c r="K35" s="30">
        <f>L35+M35+N35</f>
        <v>260</v>
      </c>
      <c r="L35" s="30">
        <v>260</v>
      </c>
      <c r="M35" s="30"/>
      <c r="N35" s="30"/>
      <c r="O35" s="23"/>
      <c r="P35" s="23"/>
    </row>
    <row r="36" spans="1:16" s="8" customFormat="1" ht="29.25" customHeight="1">
      <c r="A36" s="20" t="s">
        <v>122</v>
      </c>
      <c r="B36" s="19" t="s">
        <v>123</v>
      </c>
      <c r="C36" s="25"/>
      <c r="D36" s="2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5"/>
      <c r="P36" s="25"/>
    </row>
    <row r="37" spans="1:16" s="8" customFormat="1" ht="28.5" customHeight="1">
      <c r="A37" s="20" t="s">
        <v>124</v>
      </c>
      <c r="B37" s="19" t="s">
        <v>125</v>
      </c>
      <c r="C37" s="25">
        <f t="shared" si="0"/>
        <v>100620</v>
      </c>
      <c r="D37" s="25">
        <f t="shared" si="1"/>
        <v>72720</v>
      </c>
      <c r="E37" s="31"/>
      <c r="F37" s="31">
        <f>SUM(F38:F46)</f>
        <v>72720</v>
      </c>
      <c r="G37" s="31">
        <f>H37</f>
        <v>17300</v>
      </c>
      <c r="H37" s="31">
        <f>SUM(H38:H46)</f>
        <v>17300</v>
      </c>
      <c r="I37" s="31"/>
      <c r="J37" s="31"/>
      <c r="K37" s="31">
        <f>L37</f>
        <v>10600</v>
      </c>
      <c r="L37" s="31">
        <f>L38+L39+L40+L41+L42+L43+L45+L46</f>
        <v>10600</v>
      </c>
      <c r="M37" s="31"/>
      <c r="N37" s="31"/>
      <c r="O37" s="25"/>
      <c r="P37" s="25"/>
    </row>
    <row r="38" spans="1:16">
      <c r="A38" s="21" t="s">
        <v>126</v>
      </c>
      <c r="B38" s="16" t="s">
        <v>127</v>
      </c>
      <c r="C38" s="25">
        <f t="shared" si="0"/>
        <v>3000</v>
      </c>
      <c r="D38" s="25"/>
      <c r="E38" s="30"/>
      <c r="F38" s="30"/>
      <c r="G38" s="30"/>
      <c r="H38" s="30"/>
      <c r="I38" s="30"/>
      <c r="J38" s="30"/>
      <c r="K38" s="30">
        <f>L38</f>
        <v>3000</v>
      </c>
      <c r="L38" s="30">
        <v>3000</v>
      </c>
      <c r="M38" s="30"/>
      <c r="N38" s="30"/>
      <c r="O38" s="23"/>
      <c r="P38" s="23"/>
    </row>
    <row r="39" spans="1:16">
      <c r="A39" s="21" t="s">
        <v>128</v>
      </c>
      <c r="B39" s="16" t="s">
        <v>129</v>
      </c>
      <c r="C39" s="25">
        <f>D39+G39+K39+O39+P39+F39</f>
        <v>10120</v>
      </c>
      <c r="D39" s="25"/>
      <c r="E39" s="30"/>
      <c r="F39" s="30">
        <v>6520</v>
      </c>
      <c r="G39" s="30"/>
      <c r="H39" s="30"/>
      <c r="I39" s="30"/>
      <c r="J39" s="30"/>
      <c r="K39" s="30">
        <f>L39</f>
        <v>3600</v>
      </c>
      <c r="L39" s="30">
        <v>3600</v>
      </c>
      <c r="M39" s="30"/>
      <c r="N39" s="30"/>
      <c r="O39" s="23"/>
      <c r="P39" s="23"/>
    </row>
    <row r="40" spans="1:16" ht="28.5">
      <c r="A40" s="21" t="s">
        <v>130</v>
      </c>
      <c r="B40" s="16" t="s">
        <v>131</v>
      </c>
      <c r="C40" s="25">
        <f t="shared" si="0"/>
        <v>13000</v>
      </c>
      <c r="D40" s="23">
        <f t="shared" si="1"/>
        <v>9000</v>
      </c>
      <c r="E40" s="30"/>
      <c r="F40" s="30">
        <v>9000</v>
      </c>
      <c r="G40" s="30"/>
      <c r="H40" s="30"/>
      <c r="I40" s="30"/>
      <c r="J40" s="30"/>
      <c r="K40" s="30">
        <f>L40</f>
        <v>4000</v>
      </c>
      <c r="L40" s="30">
        <v>4000</v>
      </c>
      <c r="M40" s="30"/>
      <c r="N40" s="30"/>
      <c r="O40" s="23"/>
      <c r="P40" s="23"/>
    </row>
    <row r="41" spans="1:16">
      <c r="A41" s="21" t="s">
        <v>132</v>
      </c>
      <c r="B41" s="16" t="s">
        <v>133</v>
      </c>
      <c r="C41" s="25">
        <f t="shared" si="0"/>
        <v>2000</v>
      </c>
      <c r="D41" s="23">
        <f t="shared" si="1"/>
        <v>2000</v>
      </c>
      <c r="E41" s="30"/>
      <c r="F41" s="30">
        <v>2000</v>
      </c>
      <c r="G41" s="30">
        <f>H41</f>
        <v>0</v>
      </c>
      <c r="H41" s="30"/>
      <c r="I41" s="30"/>
      <c r="J41" s="30"/>
      <c r="K41" s="31"/>
      <c r="L41" s="30"/>
      <c r="M41" s="30"/>
      <c r="N41" s="30"/>
      <c r="O41" s="23"/>
      <c r="P41" s="23"/>
    </row>
    <row r="42" spans="1:16" ht="28.5">
      <c r="A42" s="21" t="s">
        <v>134</v>
      </c>
      <c r="B42" s="16" t="s">
        <v>135</v>
      </c>
      <c r="C42" s="25">
        <f t="shared" si="0"/>
        <v>9000</v>
      </c>
      <c r="D42" s="23">
        <f t="shared" si="1"/>
        <v>2700</v>
      </c>
      <c r="E42" s="30"/>
      <c r="F42" s="30">
        <v>2700</v>
      </c>
      <c r="G42" s="30">
        <f>H42</f>
        <v>6300</v>
      </c>
      <c r="H42" s="30">
        <v>6300</v>
      </c>
      <c r="I42" s="30"/>
      <c r="J42" s="30"/>
      <c r="K42" s="31"/>
      <c r="L42" s="30"/>
      <c r="M42" s="30"/>
      <c r="N42" s="30"/>
      <c r="O42" s="23"/>
      <c r="P42" s="23"/>
    </row>
    <row r="43" spans="1:16" ht="28.5">
      <c r="A43" s="21" t="s">
        <v>136</v>
      </c>
      <c r="B43" s="16" t="s">
        <v>137</v>
      </c>
      <c r="C43" s="25">
        <f t="shared" si="0"/>
        <v>25000</v>
      </c>
      <c r="D43" s="23">
        <v>25000</v>
      </c>
      <c r="E43" s="30"/>
      <c r="F43" s="30">
        <v>25000</v>
      </c>
      <c r="G43" s="30"/>
      <c r="H43" s="30"/>
      <c r="I43" s="30"/>
      <c r="J43" s="30"/>
      <c r="K43" s="31"/>
      <c r="L43" s="30"/>
      <c r="M43" s="30"/>
      <c r="N43" s="30"/>
      <c r="O43" s="23"/>
      <c r="P43" s="23"/>
    </row>
    <row r="44" spans="1:16" ht="28.5">
      <c r="A44" s="21" t="s">
        <v>138</v>
      </c>
      <c r="B44" s="16" t="s">
        <v>139</v>
      </c>
      <c r="C44" s="25">
        <f t="shared" si="0"/>
        <v>24000</v>
      </c>
      <c r="D44" s="23">
        <f t="shared" si="1"/>
        <v>16000</v>
      </c>
      <c r="E44" s="30"/>
      <c r="F44" s="30">
        <v>16000</v>
      </c>
      <c r="G44" s="30">
        <f>H44</f>
        <v>8000</v>
      </c>
      <c r="H44" s="30">
        <v>8000</v>
      </c>
      <c r="I44" s="30"/>
      <c r="J44" s="30"/>
      <c r="K44" s="31"/>
      <c r="L44" s="30"/>
      <c r="M44" s="30"/>
      <c r="N44" s="30"/>
      <c r="O44" s="23"/>
      <c r="P44" s="23"/>
    </row>
    <row r="45" spans="1:16" ht="28.5">
      <c r="A45" s="21" t="s">
        <v>140</v>
      </c>
      <c r="B45" s="16" t="s">
        <v>141</v>
      </c>
      <c r="C45" s="25">
        <f t="shared" si="0"/>
        <v>8500</v>
      </c>
      <c r="D45" s="23">
        <f t="shared" si="1"/>
        <v>8500</v>
      </c>
      <c r="E45" s="30"/>
      <c r="F45" s="30">
        <v>8500</v>
      </c>
      <c r="G45" s="30"/>
      <c r="H45" s="30"/>
      <c r="I45" s="30"/>
      <c r="J45" s="30"/>
      <c r="K45" s="31"/>
      <c r="L45" s="30"/>
      <c r="M45" s="30"/>
      <c r="N45" s="30"/>
      <c r="O45" s="23"/>
      <c r="P45" s="23"/>
    </row>
    <row r="46" spans="1:16" ht="16.5" customHeight="1">
      <c r="A46" s="21" t="s">
        <v>142</v>
      </c>
      <c r="B46" s="16" t="s">
        <v>143</v>
      </c>
      <c r="C46" s="25">
        <f t="shared" si="0"/>
        <v>6000</v>
      </c>
      <c r="D46" s="23">
        <f t="shared" si="1"/>
        <v>3000</v>
      </c>
      <c r="E46" s="30"/>
      <c r="F46" s="30">
        <v>3000</v>
      </c>
      <c r="G46" s="30">
        <f>H46</f>
        <v>3000</v>
      </c>
      <c r="H46" s="30">
        <v>3000</v>
      </c>
      <c r="I46" s="30"/>
      <c r="J46" s="30"/>
      <c r="K46" s="31"/>
      <c r="L46" s="30"/>
      <c r="M46" s="30"/>
      <c r="N46" s="30"/>
      <c r="O46" s="23"/>
      <c r="P46" s="23"/>
    </row>
    <row r="47" spans="1:16">
      <c r="A47" s="21"/>
      <c r="B47" s="16"/>
      <c r="C47" s="25"/>
      <c r="D47" s="23">
        <f t="shared" si="1"/>
        <v>0</v>
      </c>
      <c r="E47" s="30"/>
      <c r="F47" s="30"/>
      <c r="G47" s="30"/>
      <c r="H47" s="30"/>
      <c r="I47" s="30"/>
      <c r="J47" s="30"/>
      <c r="K47" s="31"/>
      <c r="L47" s="30"/>
      <c r="M47" s="30"/>
      <c r="N47" s="30"/>
      <c r="O47" s="23"/>
      <c r="P47" s="23"/>
    </row>
    <row r="48" spans="1:16" s="8" customFormat="1" ht="15">
      <c r="A48" s="20" t="s">
        <v>144</v>
      </c>
      <c r="B48" s="19" t="s">
        <v>145</v>
      </c>
      <c r="C48" s="25">
        <f t="shared" si="0"/>
        <v>253194</v>
      </c>
      <c r="D48" s="25">
        <f t="shared" si="1"/>
        <v>253194</v>
      </c>
      <c r="E48" s="31"/>
      <c r="F48" s="31">
        <f>SUM(F50:F61)</f>
        <v>253194</v>
      </c>
      <c r="G48" s="31">
        <f>H48</f>
        <v>0</v>
      </c>
      <c r="H48" s="31">
        <f>SUM(H49:H61)</f>
        <v>0</v>
      </c>
      <c r="I48" s="31"/>
      <c r="J48" s="31"/>
      <c r="K48" s="31">
        <f>L48</f>
        <v>0</v>
      </c>
      <c r="L48" s="31">
        <f>SUM(L50:L61)</f>
        <v>0</v>
      </c>
      <c r="M48" s="31"/>
      <c r="N48" s="31"/>
      <c r="O48" s="25"/>
      <c r="P48" s="25"/>
    </row>
    <row r="49" spans="1:16">
      <c r="A49" s="12"/>
      <c r="B49" s="16" t="s">
        <v>113</v>
      </c>
      <c r="C49" s="25"/>
      <c r="D49" s="25"/>
      <c r="E49" s="30"/>
      <c r="F49" s="30"/>
      <c r="G49" s="30"/>
      <c r="H49" s="30"/>
      <c r="I49" s="30"/>
      <c r="J49" s="30"/>
      <c r="K49" s="31"/>
      <c r="L49" s="30"/>
      <c r="M49" s="30"/>
      <c r="N49" s="30"/>
      <c r="O49" s="23"/>
      <c r="P49" s="23"/>
    </row>
    <row r="50" spans="1:16">
      <c r="A50" s="21" t="s">
        <v>146</v>
      </c>
      <c r="B50" s="16" t="s">
        <v>147</v>
      </c>
      <c r="C50" s="25">
        <f t="shared" si="0"/>
        <v>17000</v>
      </c>
      <c r="D50" s="23">
        <f t="shared" si="1"/>
        <v>17000</v>
      </c>
      <c r="E50" s="30"/>
      <c r="F50" s="30">
        <v>17000</v>
      </c>
      <c r="G50" s="30"/>
      <c r="H50" s="30"/>
      <c r="I50" s="30"/>
      <c r="J50" s="30"/>
      <c r="K50" s="31"/>
      <c r="L50" s="30"/>
      <c r="M50" s="30"/>
      <c r="N50" s="30"/>
      <c r="O50" s="23"/>
      <c r="P50" s="23"/>
    </row>
    <row r="51" spans="1:16" ht="28.5">
      <c r="A51" s="21" t="s">
        <v>148</v>
      </c>
      <c r="B51" s="16" t="s">
        <v>149</v>
      </c>
      <c r="C51" s="25">
        <f t="shared" si="0"/>
        <v>25000</v>
      </c>
      <c r="D51" s="23">
        <f t="shared" si="1"/>
        <v>25000</v>
      </c>
      <c r="E51" s="30"/>
      <c r="F51" s="30">
        <v>25000</v>
      </c>
      <c r="G51" s="30"/>
      <c r="H51" s="30"/>
      <c r="I51" s="30"/>
      <c r="J51" s="30"/>
      <c r="K51" s="30"/>
      <c r="L51" s="30"/>
      <c r="M51" s="30"/>
      <c r="N51" s="30"/>
      <c r="O51" s="23"/>
      <c r="P51" s="23"/>
    </row>
    <row r="52" spans="1:16" ht="27.75" customHeight="1">
      <c r="A52" s="21" t="s">
        <v>150</v>
      </c>
      <c r="B52" s="16" t="s">
        <v>151</v>
      </c>
      <c r="C52" s="25">
        <f t="shared" si="0"/>
        <v>86000</v>
      </c>
      <c r="D52" s="23">
        <f t="shared" si="1"/>
        <v>86000</v>
      </c>
      <c r="E52" s="30"/>
      <c r="F52" s="30">
        <v>86000</v>
      </c>
      <c r="G52" s="30"/>
      <c r="H52" s="30"/>
      <c r="I52" s="30"/>
      <c r="J52" s="30"/>
      <c r="K52" s="30"/>
      <c r="L52" s="30"/>
      <c r="M52" s="30"/>
      <c r="N52" s="30"/>
      <c r="O52" s="23"/>
      <c r="P52" s="23"/>
    </row>
    <row r="53" spans="1:16">
      <c r="A53" s="21" t="s">
        <v>152</v>
      </c>
      <c r="B53" s="16" t="s">
        <v>153</v>
      </c>
      <c r="C53" s="25">
        <f t="shared" si="0"/>
        <v>4000</v>
      </c>
      <c r="D53" s="23">
        <f t="shared" si="1"/>
        <v>4000</v>
      </c>
      <c r="E53" s="30"/>
      <c r="F53" s="30">
        <v>4000</v>
      </c>
      <c r="G53" s="30"/>
      <c r="H53" s="30"/>
      <c r="I53" s="30"/>
      <c r="J53" s="30"/>
      <c r="K53" s="30"/>
      <c r="L53" s="30"/>
      <c r="M53" s="30"/>
      <c r="N53" s="30"/>
      <c r="O53" s="23"/>
      <c r="P53" s="23"/>
    </row>
    <row r="54" spans="1:16" ht="28.5">
      <c r="A54" s="21" t="s">
        <v>154</v>
      </c>
      <c r="B54" s="16" t="s">
        <v>155</v>
      </c>
      <c r="C54" s="25">
        <f t="shared" si="0"/>
        <v>60000</v>
      </c>
      <c r="D54" s="23">
        <f t="shared" si="1"/>
        <v>60000</v>
      </c>
      <c r="E54" s="30"/>
      <c r="F54" s="30">
        <v>60000</v>
      </c>
      <c r="G54" s="30">
        <f>H54</f>
        <v>0</v>
      </c>
      <c r="H54" s="30"/>
      <c r="I54" s="30"/>
      <c r="J54" s="30"/>
      <c r="K54" s="30">
        <f>L54</f>
        <v>0</v>
      </c>
      <c r="L54" s="30"/>
      <c r="M54" s="30"/>
      <c r="N54" s="30"/>
      <c r="O54" s="23"/>
      <c r="P54" s="23"/>
    </row>
    <row r="55" spans="1:16">
      <c r="A55" s="21" t="s">
        <v>156</v>
      </c>
      <c r="B55" s="16" t="s">
        <v>157</v>
      </c>
      <c r="C55" s="25">
        <f t="shared" si="0"/>
        <v>4000</v>
      </c>
      <c r="D55" s="23">
        <f t="shared" si="1"/>
        <v>4000</v>
      </c>
      <c r="E55" s="30"/>
      <c r="F55" s="30">
        <v>4000</v>
      </c>
      <c r="G55" s="30"/>
      <c r="H55" s="30"/>
      <c r="I55" s="30"/>
      <c r="J55" s="30"/>
      <c r="K55" s="31"/>
      <c r="L55" s="30"/>
      <c r="M55" s="30"/>
      <c r="N55" s="30"/>
      <c r="O55" s="23"/>
      <c r="P55" s="23"/>
    </row>
    <row r="56" spans="1:16" ht="28.5">
      <c r="A56" s="21" t="s">
        <v>158</v>
      </c>
      <c r="B56" s="16" t="s">
        <v>159</v>
      </c>
      <c r="C56" s="25">
        <f t="shared" si="0"/>
        <v>11000</v>
      </c>
      <c r="D56" s="23">
        <f t="shared" si="1"/>
        <v>11000</v>
      </c>
      <c r="E56" s="30"/>
      <c r="F56" s="30">
        <v>11000</v>
      </c>
      <c r="G56" s="30"/>
      <c r="H56" s="30"/>
      <c r="I56" s="30"/>
      <c r="J56" s="30"/>
      <c r="K56" s="31"/>
      <c r="L56" s="30"/>
      <c r="M56" s="30"/>
      <c r="N56" s="30"/>
      <c r="O56" s="23"/>
      <c r="P56" s="23"/>
    </row>
    <row r="57" spans="1:16" ht="31.5" customHeight="1">
      <c r="A57" s="21" t="s">
        <v>160</v>
      </c>
      <c r="B57" s="16" t="s">
        <v>161</v>
      </c>
      <c r="C57" s="25">
        <f t="shared" si="0"/>
        <v>4000</v>
      </c>
      <c r="D57" s="23">
        <f t="shared" si="1"/>
        <v>4000</v>
      </c>
      <c r="E57" s="30"/>
      <c r="F57" s="30">
        <v>4000</v>
      </c>
      <c r="G57" s="30"/>
      <c r="H57" s="30"/>
      <c r="I57" s="30"/>
      <c r="J57" s="30"/>
      <c r="K57" s="31"/>
      <c r="L57" s="30"/>
      <c r="M57" s="30"/>
      <c r="N57" s="30"/>
      <c r="O57" s="23"/>
      <c r="P57" s="23"/>
    </row>
    <row r="58" spans="1:16" ht="28.5">
      <c r="A58" s="21" t="s">
        <v>162</v>
      </c>
      <c r="B58" s="16" t="s">
        <v>163</v>
      </c>
      <c r="C58" s="25">
        <f t="shared" si="0"/>
        <v>5000</v>
      </c>
      <c r="D58" s="23">
        <f t="shared" si="1"/>
        <v>5000</v>
      </c>
      <c r="E58" s="30"/>
      <c r="F58" s="30">
        <v>5000</v>
      </c>
      <c r="G58" s="30"/>
      <c r="H58" s="30"/>
      <c r="I58" s="30"/>
      <c r="J58" s="30"/>
      <c r="K58" s="31"/>
      <c r="L58" s="30"/>
      <c r="M58" s="30"/>
      <c r="N58" s="30"/>
      <c r="O58" s="23"/>
      <c r="P58" s="23"/>
    </row>
    <row r="59" spans="1:16" ht="28.5">
      <c r="A59" s="21" t="s">
        <v>164</v>
      </c>
      <c r="B59" s="16" t="s">
        <v>165</v>
      </c>
      <c r="C59" s="25">
        <f t="shared" si="0"/>
        <v>10000</v>
      </c>
      <c r="D59" s="23">
        <f t="shared" si="1"/>
        <v>10000</v>
      </c>
      <c r="E59" s="30"/>
      <c r="F59" s="30">
        <v>10000</v>
      </c>
      <c r="G59" s="30"/>
      <c r="H59" s="30"/>
      <c r="I59" s="30"/>
      <c r="J59" s="30"/>
      <c r="K59" s="31"/>
      <c r="L59" s="30"/>
      <c r="M59" s="30"/>
      <c r="N59" s="30"/>
      <c r="O59" s="23"/>
      <c r="P59" s="23"/>
    </row>
    <row r="60" spans="1:16" ht="28.5">
      <c r="A60" s="21" t="s">
        <v>166</v>
      </c>
      <c r="B60" s="16" t="s">
        <v>167</v>
      </c>
      <c r="C60" s="31">
        <f t="shared" si="0"/>
        <v>15000</v>
      </c>
      <c r="D60" s="23">
        <f t="shared" si="1"/>
        <v>15000</v>
      </c>
      <c r="E60" s="30"/>
      <c r="F60" s="30">
        <v>15000</v>
      </c>
      <c r="G60" s="30"/>
      <c r="H60" s="30"/>
      <c r="I60" s="30"/>
      <c r="J60" s="30"/>
      <c r="K60" s="31"/>
      <c r="L60" s="30"/>
      <c r="M60" s="30"/>
      <c r="N60" s="30"/>
      <c r="O60" s="23"/>
      <c r="P60" s="23"/>
    </row>
    <row r="61" spans="1:16" ht="18.75" customHeight="1">
      <c r="A61" s="21" t="s">
        <v>168</v>
      </c>
      <c r="B61" s="16" t="s">
        <v>145</v>
      </c>
      <c r="C61" s="31">
        <f>D61+G61+K61+O61+P61</f>
        <v>12194</v>
      </c>
      <c r="D61" s="30">
        <f>F61</f>
        <v>12194</v>
      </c>
      <c r="E61" s="30"/>
      <c r="F61" s="30">
        <v>12194</v>
      </c>
      <c r="G61" s="30"/>
      <c r="H61" s="30"/>
      <c r="I61" s="30"/>
      <c r="J61" s="30"/>
      <c r="K61" s="31"/>
      <c r="L61" s="30"/>
      <c r="M61" s="30"/>
      <c r="N61" s="30"/>
      <c r="O61" s="23"/>
      <c r="P61" s="23"/>
    </row>
    <row r="62" spans="1:16" s="8" customFormat="1" ht="28.5" customHeight="1">
      <c r="A62" s="20" t="s">
        <v>169</v>
      </c>
      <c r="B62" s="27" t="s">
        <v>170</v>
      </c>
      <c r="C62" s="25">
        <f t="shared" si="0"/>
        <v>20000</v>
      </c>
      <c r="D62" s="25"/>
      <c r="E62" s="31"/>
      <c r="F62" s="31"/>
      <c r="G62" s="31"/>
      <c r="H62" s="31"/>
      <c r="I62" s="31"/>
      <c r="J62" s="31"/>
      <c r="K62" s="31">
        <f>L62</f>
        <v>20000</v>
      </c>
      <c r="L62" s="31">
        <v>20000</v>
      </c>
      <c r="M62" s="31"/>
      <c r="N62" s="31"/>
      <c r="O62" s="25"/>
      <c r="P62" s="25"/>
    </row>
    <row r="63" spans="1:16" s="8" customFormat="1" ht="18" customHeight="1">
      <c r="A63" s="20" t="s">
        <v>171</v>
      </c>
      <c r="B63" s="19" t="s">
        <v>172</v>
      </c>
      <c r="C63" s="25">
        <f t="shared" si="0"/>
        <v>5300</v>
      </c>
      <c r="D63" s="25">
        <f t="shared" si="1"/>
        <v>3500</v>
      </c>
      <c r="E63" s="31"/>
      <c r="F63" s="31">
        <f>F65+F66+F67+F68+F69</f>
        <v>3500</v>
      </c>
      <c r="G63" s="31">
        <f>H63</f>
        <v>1800</v>
      </c>
      <c r="H63" s="31">
        <f>H65+H66+H67+H68+H69</f>
        <v>1800</v>
      </c>
      <c r="I63" s="31"/>
      <c r="J63" s="31"/>
      <c r="K63" s="31"/>
      <c r="L63" s="31"/>
      <c r="M63" s="31"/>
      <c r="N63" s="31"/>
      <c r="O63" s="25"/>
      <c r="P63" s="25"/>
    </row>
    <row r="64" spans="1:16">
      <c r="A64" s="12"/>
      <c r="B64" s="16" t="s">
        <v>113</v>
      </c>
      <c r="C64" s="25"/>
      <c r="D64" s="25"/>
      <c r="E64" s="30"/>
      <c r="F64" s="30"/>
      <c r="G64" s="31"/>
      <c r="H64" s="30"/>
      <c r="I64" s="30"/>
      <c r="J64" s="30"/>
      <c r="K64" s="31"/>
      <c r="L64" s="30"/>
      <c r="M64" s="30"/>
      <c r="N64" s="30"/>
      <c r="O64" s="23"/>
      <c r="P64" s="23"/>
    </row>
    <row r="65" spans="1:16" ht="42.75">
      <c r="A65" s="21" t="s">
        <v>173</v>
      </c>
      <c r="B65" s="16" t="s">
        <v>174</v>
      </c>
      <c r="C65" s="25">
        <f t="shared" si="0"/>
        <v>800</v>
      </c>
      <c r="D65" s="23">
        <f t="shared" si="1"/>
        <v>500</v>
      </c>
      <c r="E65" s="30"/>
      <c r="F65" s="30">
        <v>500</v>
      </c>
      <c r="G65" s="30">
        <f>H65</f>
        <v>300</v>
      </c>
      <c r="H65" s="30">
        <v>300</v>
      </c>
      <c r="I65" s="30"/>
      <c r="J65" s="30"/>
      <c r="K65" s="31"/>
      <c r="L65" s="30"/>
      <c r="M65" s="30"/>
      <c r="N65" s="30"/>
      <c r="O65" s="23"/>
      <c r="P65" s="23"/>
    </row>
    <row r="66" spans="1:16" ht="28.5">
      <c r="A66" s="21" t="s">
        <v>175</v>
      </c>
      <c r="B66" s="16" t="s">
        <v>176</v>
      </c>
      <c r="C66" s="25">
        <f t="shared" si="0"/>
        <v>2000</v>
      </c>
      <c r="D66" s="23">
        <f t="shared" si="1"/>
        <v>2000</v>
      </c>
      <c r="E66" s="30"/>
      <c r="F66" s="30">
        <v>2000</v>
      </c>
      <c r="G66" s="31"/>
      <c r="H66" s="30"/>
      <c r="I66" s="30"/>
      <c r="J66" s="30"/>
      <c r="K66" s="31"/>
      <c r="L66" s="30"/>
      <c r="M66" s="30"/>
      <c r="N66" s="30"/>
      <c r="O66" s="23"/>
      <c r="P66" s="23"/>
    </row>
    <row r="67" spans="1:16" ht="30.75" customHeight="1">
      <c r="A67" s="21" t="s">
        <v>177</v>
      </c>
      <c r="B67" s="16" t="s">
        <v>178</v>
      </c>
      <c r="C67" s="25">
        <f t="shared" si="0"/>
        <v>2500</v>
      </c>
      <c r="D67" s="23">
        <f t="shared" si="1"/>
        <v>1000</v>
      </c>
      <c r="E67" s="30"/>
      <c r="F67" s="30">
        <v>1000</v>
      </c>
      <c r="G67" s="30">
        <f>H67</f>
        <v>1500</v>
      </c>
      <c r="H67" s="30">
        <v>1500</v>
      </c>
      <c r="I67" s="30"/>
      <c r="J67" s="30"/>
      <c r="K67" s="31"/>
      <c r="L67" s="30"/>
      <c r="M67" s="30"/>
      <c r="N67" s="30"/>
      <c r="O67" s="23"/>
      <c r="P67" s="23"/>
    </row>
    <row r="68" spans="1:16">
      <c r="A68" s="21" t="s">
        <v>179</v>
      </c>
      <c r="B68" s="16"/>
      <c r="C68" s="31"/>
      <c r="D68" s="30"/>
      <c r="E68" s="30"/>
      <c r="F68" s="30"/>
      <c r="G68" s="30"/>
      <c r="H68" s="30"/>
      <c r="I68" s="30"/>
      <c r="J68" s="30"/>
      <c r="K68" s="31"/>
      <c r="L68" s="30"/>
      <c r="M68" s="30"/>
      <c r="N68" s="30"/>
      <c r="O68" s="23"/>
      <c r="P68" s="23"/>
    </row>
    <row r="69" spans="1:16">
      <c r="A69" s="21" t="s">
        <v>180</v>
      </c>
      <c r="B69" s="16"/>
      <c r="C69" s="25"/>
      <c r="D69" s="23"/>
      <c r="E69" s="30"/>
      <c r="F69" s="30"/>
      <c r="G69" s="30"/>
      <c r="H69" s="30"/>
      <c r="I69" s="30"/>
      <c r="J69" s="30"/>
      <c r="K69" s="31"/>
      <c r="L69" s="30"/>
      <c r="M69" s="30"/>
      <c r="N69" s="30"/>
      <c r="O69" s="23"/>
      <c r="P69" s="23"/>
    </row>
    <row r="70" spans="1:16" s="8" customFormat="1" ht="45">
      <c r="A70" s="20" t="s">
        <v>181</v>
      </c>
      <c r="B70" s="19" t="s">
        <v>182</v>
      </c>
      <c r="C70" s="25">
        <f t="shared" si="0"/>
        <v>0</v>
      </c>
      <c r="D70" s="25">
        <f t="shared" si="1"/>
        <v>0</v>
      </c>
      <c r="E70" s="31"/>
      <c r="F70" s="31">
        <f>F72</f>
        <v>0</v>
      </c>
      <c r="G70" s="31"/>
      <c r="H70" s="31"/>
      <c r="I70" s="31"/>
      <c r="J70" s="31"/>
      <c r="K70" s="31"/>
      <c r="L70" s="31"/>
      <c r="M70" s="31"/>
      <c r="N70" s="31"/>
      <c r="O70" s="25"/>
      <c r="P70" s="25"/>
    </row>
    <row r="71" spans="1:16">
      <c r="A71" s="12"/>
      <c r="B71" s="16" t="s">
        <v>113</v>
      </c>
      <c r="C71" s="25"/>
      <c r="D71" s="25"/>
      <c r="E71" s="30"/>
      <c r="F71" s="30"/>
      <c r="G71" s="30"/>
      <c r="H71" s="30"/>
      <c r="I71" s="30"/>
      <c r="J71" s="30"/>
      <c r="K71" s="31"/>
      <c r="L71" s="30"/>
      <c r="M71" s="30"/>
      <c r="N71" s="30"/>
      <c r="O71" s="23"/>
      <c r="P71" s="23"/>
    </row>
    <row r="72" spans="1:16" ht="25.5">
      <c r="A72" s="21" t="s">
        <v>173</v>
      </c>
      <c r="B72" s="29" t="s">
        <v>183</v>
      </c>
      <c r="C72" s="25">
        <f t="shared" si="0"/>
        <v>0</v>
      </c>
      <c r="D72" s="23">
        <f t="shared" si="1"/>
        <v>0</v>
      </c>
      <c r="E72" s="30"/>
      <c r="F72" s="30">
        <v>0</v>
      </c>
      <c r="G72" s="30"/>
      <c r="H72" s="30"/>
      <c r="I72" s="30"/>
      <c r="J72" s="30"/>
      <c r="K72" s="31"/>
      <c r="L72" s="30"/>
      <c r="M72" s="30"/>
      <c r="N72" s="30"/>
      <c r="O72" s="23"/>
      <c r="P72" s="23"/>
    </row>
    <row r="73" spans="1:16" s="8" customFormat="1" ht="45">
      <c r="A73" s="20" t="s">
        <v>184</v>
      </c>
      <c r="B73" s="19" t="s">
        <v>185</v>
      </c>
      <c r="C73" s="25">
        <f t="shared" si="0"/>
        <v>252460</v>
      </c>
      <c r="D73" s="25">
        <f t="shared" si="1"/>
        <v>120000</v>
      </c>
      <c r="E73" s="31"/>
      <c r="F73" s="31">
        <f>SUM(F75:F79)</f>
        <v>120000</v>
      </c>
      <c r="G73" s="31">
        <f>H73</f>
        <v>58000</v>
      </c>
      <c r="H73" s="31">
        <f>H75+H76+H77+H786</f>
        <v>58000</v>
      </c>
      <c r="I73" s="31"/>
      <c r="J73" s="31"/>
      <c r="K73" s="31">
        <f>L73</f>
        <v>74460</v>
      </c>
      <c r="L73" s="31">
        <f>L77+L78+L79</f>
        <v>74460</v>
      </c>
      <c r="M73" s="31"/>
      <c r="N73" s="31"/>
      <c r="O73" s="25"/>
      <c r="P73" s="25"/>
    </row>
    <row r="74" spans="1:16">
      <c r="A74" s="12"/>
      <c r="B74" s="16" t="s">
        <v>113</v>
      </c>
      <c r="C74" s="25"/>
      <c r="D74" s="25"/>
      <c r="E74" s="30"/>
      <c r="F74" s="30"/>
      <c r="G74" s="31">
        <f t="shared" ref="G74:G79" si="3">H74</f>
        <v>0</v>
      </c>
      <c r="H74" s="30"/>
      <c r="I74" s="30"/>
      <c r="J74" s="30"/>
      <c r="K74" s="31"/>
      <c r="L74" s="30"/>
      <c r="M74" s="30"/>
      <c r="N74" s="30"/>
      <c r="O74" s="23"/>
      <c r="P74" s="23"/>
    </row>
    <row r="75" spans="1:16">
      <c r="A75" s="21" t="s">
        <v>186</v>
      </c>
      <c r="B75" s="16" t="s">
        <v>187</v>
      </c>
      <c r="C75" s="25">
        <f t="shared" si="0"/>
        <v>140000</v>
      </c>
      <c r="D75" s="23">
        <f t="shared" si="1"/>
        <v>100000</v>
      </c>
      <c r="E75" s="30"/>
      <c r="F75" s="30">
        <v>100000</v>
      </c>
      <c r="G75" s="30">
        <f t="shared" si="3"/>
        <v>40000</v>
      </c>
      <c r="H75" s="30">
        <v>40000</v>
      </c>
      <c r="I75" s="30"/>
      <c r="J75" s="30"/>
      <c r="K75" s="31"/>
      <c r="L75" s="30"/>
      <c r="M75" s="30"/>
      <c r="N75" s="30"/>
      <c r="O75" s="23"/>
      <c r="P75" s="23"/>
    </row>
    <row r="76" spans="1:16" ht="28.5">
      <c r="A76" s="21" t="s">
        <v>188</v>
      </c>
      <c r="B76" s="16" t="s">
        <v>189</v>
      </c>
      <c r="C76" s="25">
        <f t="shared" si="0"/>
        <v>18000</v>
      </c>
      <c r="D76" s="23">
        <f t="shared" si="1"/>
        <v>10000</v>
      </c>
      <c r="E76" s="30"/>
      <c r="F76" s="30">
        <v>10000</v>
      </c>
      <c r="G76" s="30">
        <f t="shared" si="3"/>
        <v>8000</v>
      </c>
      <c r="H76" s="30">
        <v>8000</v>
      </c>
      <c r="I76" s="30"/>
      <c r="J76" s="30"/>
      <c r="K76" s="31"/>
      <c r="L76" s="30"/>
      <c r="M76" s="30"/>
      <c r="N76" s="30"/>
      <c r="O76" s="23"/>
      <c r="P76" s="23"/>
    </row>
    <row r="77" spans="1:16" ht="28.5">
      <c r="A77" s="21" t="s">
        <v>190</v>
      </c>
      <c r="B77" s="16" t="s">
        <v>191</v>
      </c>
      <c r="C77" s="25">
        <f t="shared" si="0"/>
        <v>25000</v>
      </c>
      <c r="D77" s="23">
        <f t="shared" si="1"/>
        <v>10000</v>
      </c>
      <c r="E77" s="30"/>
      <c r="F77" s="30">
        <v>10000</v>
      </c>
      <c r="G77" s="30">
        <f t="shared" si="3"/>
        <v>10000</v>
      </c>
      <c r="H77" s="30">
        <v>10000</v>
      </c>
      <c r="I77" s="30"/>
      <c r="J77" s="30"/>
      <c r="K77" s="30">
        <f>L77</f>
        <v>5000</v>
      </c>
      <c r="L77" s="30">
        <v>5000</v>
      </c>
      <c r="M77" s="30"/>
      <c r="N77" s="30"/>
      <c r="O77" s="23"/>
      <c r="P77" s="23"/>
    </row>
    <row r="78" spans="1:16" ht="28.5">
      <c r="A78" s="21" t="s">
        <v>192</v>
      </c>
      <c r="B78" s="16" t="s">
        <v>193</v>
      </c>
      <c r="C78" s="25">
        <f t="shared" si="0"/>
        <v>69460</v>
      </c>
      <c r="D78" s="23">
        <f t="shared" si="1"/>
        <v>0</v>
      </c>
      <c r="E78" s="30"/>
      <c r="F78" s="30"/>
      <c r="G78" s="31">
        <f t="shared" si="3"/>
        <v>0</v>
      </c>
      <c r="H78" s="30"/>
      <c r="I78" s="30"/>
      <c r="J78" s="30"/>
      <c r="K78" s="30">
        <f>L78</f>
        <v>69460</v>
      </c>
      <c r="L78" s="30">
        <v>69460</v>
      </c>
      <c r="M78" s="30"/>
      <c r="N78" s="30"/>
      <c r="O78" s="23"/>
      <c r="P78" s="23"/>
    </row>
    <row r="79" spans="1:16">
      <c r="A79" s="21" t="s">
        <v>194</v>
      </c>
      <c r="B79" s="16" t="s">
        <v>195</v>
      </c>
      <c r="C79" s="25">
        <f t="shared" si="0"/>
        <v>0</v>
      </c>
      <c r="D79" s="23">
        <f>E79+F79</f>
        <v>0</v>
      </c>
      <c r="E79" s="30"/>
      <c r="F79" s="30"/>
      <c r="G79" s="31">
        <f t="shared" si="3"/>
        <v>0</v>
      </c>
      <c r="H79" s="30"/>
      <c r="I79" s="30"/>
      <c r="J79" s="30"/>
      <c r="K79" s="30">
        <f>L79</f>
        <v>0</v>
      </c>
      <c r="L79" s="30">
        <v>0</v>
      </c>
      <c r="M79" s="30"/>
      <c r="N79" s="30"/>
      <c r="O79" s="23"/>
      <c r="P79" s="23"/>
    </row>
    <row r="80" spans="1:16" ht="30">
      <c r="A80" s="12"/>
      <c r="B80" s="19" t="s">
        <v>196</v>
      </c>
      <c r="C80" s="25">
        <f t="shared" si="0"/>
        <v>0</v>
      </c>
      <c r="D80" s="23">
        <f>E80+F80</f>
        <v>0</v>
      </c>
      <c r="E80" s="30">
        <v>0</v>
      </c>
      <c r="F80" s="30">
        <f>F9-F20</f>
        <v>0</v>
      </c>
      <c r="G80" s="30">
        <v>0</v>
      </c>
      <c r="H80" s="30">
        <f>H9-H20</f>
        <v>0</v>
      </c>
      <c r="I80" s="30"/>
      <c r="J80" s="30"/>
      <c r="K80" s="30">
        <v>0</v>
      </c>
      <c r="L80" s="30">
        <f>L9-L20</f>
        <v>0</v>
      </c>
      <c r="M80" s="30"/>
      <c r="N80" s="30"/>
      <c r="O80" s="23"/>
      <c r="P80" s="23"/>
    </row>
    <row r="81" spans="2:10">
      <c r="B81" s="5" t="s">
        <v>197</v>
      </c>
    </row>
    <row r="82" spans="2:10" ht="9" customHeight="1"/>
    <row r="83" spans="2:10">
      <c r="B83" s="83" t="s">
        <v>198</v>
      </c>
      <c r="C83" s="84"/>
      <c r="D83" s="84"/>
      <c r="E83" s="85"/>
      <c r="F83" s="83"/>
      <c r="G83" s="84"/>
      <c r="H83" s="84"/>
      <c r="I83" s="85"/>
    </row>
    <row r="84" spans="2:10" ht="18" customHeight="1">
      <c r="B84" s="83" t="s">
        <v>199</v>
      </c>
      <c r="C84" s="84"/>
      <c r="D84" s="84"/>
      <c r="E84" s="85"/>
      <c r="F84" s="83"/>
      <c r="G84" s="84"/>
      <c r="H84" s="84"/>
      <c r="I84" s="85"/>
    </row>
    <row r="86" spans="2:10">
      <c r="B86" s="5" t="s">
        <v>200</v>
      </c>
      <c r="C86" s="5" t="s">
        <v>201</v>
      </c>
      <c r="F86" s="86" t="s">
        <v>202</v>
      </c>
      <c r="G86" s="86"/>
      <c r="H86" s="86"/>
    </row>
    <row r="87" spans="2:10">
      <c r="C87" s="87" t="s">
        <v>203</v>
      </c>
      <c r="D87" s="87"/>
      <c r="F87" s="87" t="s">
        <v>204</v>
      </c>
      <c r="G87" s="87"/>
      <c r="H87" s="87"/>
      <c r="I87" s="87"/>
    </row>
    <row r="90" spans="2:10">
      <c r="B90" s="5" t="s">
        <v>205</v>
      </c>
      <c r="D90" s="5" t="s">
        <v>201</v>
      </c>
      <c r="G90" s="88" t="s">
        <v>206</v>
      </c>
      <c r="H90" s="88"/>
      <c r="I90" s="88"/>
      <c r="J90" s="88"/>
    </row>
    <row r="91" spans="2:10">
      <c r="D91" s="87" t="s">
        <v>203</v>
      </c>
      <c r="E91" s="87"/>
      <c r="G91" s="89" t="s">
        <v>204</v>
      </c>
      <c r="H91" s="89"/>
      <c r="I91" s="89"/>
      <c r="J91" s="89"/>
    </row>
    <row r="94" spans="2:10">
      <c r="B94" s="5" t="s">
        <v>207</v>
      </c>
      <c r="C94" s="5" t="s">
        <v>201</v>
      </c>
      <c r="F94" s="86" t="s">
        <v>208</v>
      </c>
      <c r="G94" s="86"/>
      <c r="H94" s="86"/>
    </row>
    <row r="95" spans="2:10">
      <c r="C95" s="87" t="s">
        <v>203</v>
      </c>
      <c r="D95" s="87"/>
      <c r="F95" s="87" t="s">
        <v>204</v>
      </c>
      <c r="G95" s="87"/>
      <c r="H95" s="87"/>
      <c r="I95" s="87"/>
    </row>
    <row r="96" spans="2:10">
      <c r="B96" s="5" t="s">
        <v>209</v>
      </c>
    </row>
  </sheetData>
  <mergeCells count="26">
    <mergeCell ref="F94:H94"/>
    <mergeCell ref="C95:D95"/>
    <mergeCell ref="F95:I95"/>
    <mergeCell ref="F86:H86"/>
    <mergeCell ref="C87:D87"/>
    <mergeCell ref="F87:I87"/>
    <mergeCell ref="G90:J90"/>
    <mergeCell ref="D91:E91"/>
    <mergeCell ref="G91:J91"/>
    <mergeCell ref="O5:O6"/>
    <mergeCell ref="P5:P6"/>
    <mergeCell ref="B83:E83"/>
    <mergeCell ref="F83:I83"/>
    <mergeCell ref="B84:E84"/>
    <mergeCell ref="F84:I84"/>
    <mergeCell ref="C1:M2"/>
    <mergeCell ref="C3:M3"/>
    <mergeCell ref="A5:A6"/>
    <mergeCell ref="B5:B6"/>
    <mergeCell ref="C5:C6"/>
    <mergeCell ref="D5:D6"/>
    <mergeCell ref="E5:F5"/>
    <mergeCell ref="G5:G6"/>
    <mergeCell ref="H5:J5"/>
    <mergeCell ref="K5:K6"/>
    <mergeCell ref="L5:N5"/>
  </mergeCells>
  <pageMargins left="0.7" right="0.7" top="0.75" bottom="0.75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6"/>
  <sheetViews>
    <sheetView workbookViewId="0">
      <selection activeCell="G4" sqref="G1:K65536"/>
    </sheetView>
  </sheetViews>
  <sheetFormatPr defaultRowHeight="14.25"/>
  <cols>
    <col min="1" max="1" width="8.5703125" style="5" customWidth="1"/>
    <col min="2" max="2" width="26.28515625" style="5" customWidth="1"/>
    <col min="3" max="3" width="12.5703125" style="5" customWidth="1"/>
    <col min="4" max="4" width="11.85546875" style="5" customWidth="1"/>
    <col min="5" max="5" width="7.28515625" style="5" customWidth="1"/>
    <col min="6" max="6" width="12.140625" style="32" customWidth="1"/>
    <col min="7" max="7" width="10.140625" style="32" customWidth="1"/>
    <col min="8" max="8" width="11.28515625" style="32" customWidth="1"/>
    <col min="9" max="9" width="6" style="32" customWidth="1"/>
    <col min="10" max="10" width="5.7109375" style="32" customWidth="1"/>
    <col min="11" max="11" width="9.7109375" style="32" customWidth="1"/>
    <col min="12" max="12" width="10.7109375" style="32" customWidth="1"/>
    <col min="13" max="14" width="5.85546875" style="5" customWidth="1"/>
    <col min="15" max="15" width="11.42578125" style="5" customWidth="1"/>
    <col min="16" max="16" width="7.140625" style="5" customWidth="1"/>
    <col min="17" max="16384" width="9.140625" style="5"/>
  </cols>
  <sheetData>
    <row r="1" spans="1:16" ht="14.25" customHeight="1">
      <c r="C1" s="68" t="s">
        <v>56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ht="15" customHeight="1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6" ht="15.75" customHeight="1">
      <c r="C3" s="68" t="s">
        <v>210</v>
      </c>
      <c r="D3" s="68"/>
      <c r="E3" s="68"/>
      <c r="F3" s="68"/>
      <c r="G3" s="68"/>
      <c r="H3" s="68"/>
      <c r="I3" s="68"/>
      <c r="J3" s="68"/>
      <c r="K3" s="68"/>
      <c r="L3" s="68"/>
      <c r="M3" s="68"/>
    </row>
    <row r="5" spans="1:16" ht="120" customHeight="1">
      <c r="A5" s="69" t="s">
        <v>58</v>
      </c>
      <c r="B5" s="69" t="s">
        <v>59</v>
      </c>
      <c r="C5" s="71" t="s">
        <v>60</v>
      </c>
      <c r="D5" s="71" t="s">
        <v>61</v>
      </c>
      <c r="E5" s="73" t="s">
        <v>62</v>
      </c>
      <c r="F5" s="74"/>
      <c r="G5" s="75" t="s">
        <v>63</v>
      </c>
      <c r="H5" s="77" t="s">
        <v>62</v>
      </c>
      <c r="I5" s="78"/>
      <c r="J5" s="79"/>
      <c r="K5" s="75" t="s">
        <v>64</v>
      </c>
      <c r="L5" s="73" t="s">
        <v>62</v>
      </c>
      <c r="M5" s="80"/>
      <c r="N5" s="74"/>
      <c r="O5" s="81" t="s">
        <v>65</v>
      </c>
      <c r="P5" s="71" t="s">
        <v>66</v>
      </c>
    </row>
    <row r="6" spans="1:16" ht="123" customHeight="1">
      <c r="A6" s="70"/>
      <c r="B6" s="70"/>
      <c r="C6" s="72"/>
      <c r="D6" s="72"/>
      <c r="E6" s="10" t="s">
        <v>67</v>
      </c>
      <c r="F6" s="10" t="s">
        <v>68</v>
      </c>
      <c r="G6" s="76"/>
      <c r="H6" s="10" t="s">
        <v>69</v>
      </c>
      <c r="I6" s="10" t="s">
        <v>70</v>
      </c>
      <c r="J6" s="10" t="s">
        <v>71</v>
      </c>
      <c r="K6" s="76"/>
      <c r="L6" s="10" t="s">
        <v>72</v>
      </c>
      <c r="M6" s="10" t="s">
        <v>73</v>
      </c>
      <c r="N6" s="10" t="s">
        <v>74</v>
      </c>
      <c r="O6" s="82"/>
      <c r="P6" s="72"/>
    </row>
    <row r="7" spans="1:16">
      <c r="A7" s="33">
        <v>1</v>
      </c>
      <c r="B7" s="33">
        <v>2</v>
      </c>
      <c r="C7" s="33">
        <v>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3">
        <v>15</v>
      </c>
      <c r="P7" s="11">
        <v>16</v>
      </c>
    </row>
    <row r="8" spans="1:16" ht="30">
      <c r="A8" s="12"/>
      <c r="B8" s="13" t="s">
        <v>75</v>
      </c>
      <c r="C8" s="23">
        <f>D8+G8+K8+O8+P8</f>
        <v>0</v>
      </c>
      <c r="D8" s="23">
        <f>E8+F8</f>
        <v>0</v>
      </c>
      <c r="E8" s="30">
        <v>0</v>
      </c>
      <c r="F8" s="30">
        <v>0</v>
      </c>
      <c r="G8" s="30">
        <f>H8+I8+J8</f>
        <v>0</v>
      </c>
      <c r="H8" s="30">
        <v>0</v>
      </c>
      <c r="I8" s="30">
        <v>0</v>
      </c>
      <c r="J8" s="30">
        <v>0</v>
      </c>
      <c r="K8" s="30">
        <f>L8+M8+N8</f>
        <v>0</v>
      </c>
      <c r="L8" s="30">
        <v>0</v>
      </c>
      <c r="M8" s="30">
        <v>0</v>
      </c>
      <c r="N8" s="30">
        <v>0</v>
      </c>
      <c r="O8" s="23">
        <v>0</v>
      </c>
      <c r="P8" s="24">
        <v>0</v>
      </c>
    </row>
    <row r="9" spans="1:16" s="8" customFormat="1" ht="15">
      <c r="A9" s="14">
        <v>1</v>
      </c>
      <c r="B9" s="14" t="s">
        <v>76</v>
      </c>
      <c r="C9" s="25">
        <f t="shared" ref="C9:C80" si="0">D9+G9+K9+O9+P9</f>
        <v>5105540</v>
      </c>
      <c r="D9" s="25">
        <f t="shared" ref="D9:D78" si="1">E9+F9</f>
        <v>4237540</v>
      </c>
      <c r="E9" s="31">
        <v>0</v>
      </c>
      <c r="F9" s="31">
        <f>F10</f>
        <v>4237540</v>
      </c>
      <c r="G9" s="31">
        <f>H9+I9+J9</f>
        <v>420000</v>
      </c>
      <c r="H9" s="31">
        <f>H11</f>
        <v>420000</v>
      </c>
      <c r="I9" s="31"/>
      <c r="J9" s="31"/>
      <c r="K9" s="31">
        <f>L9+M9+N9</f>
        <v>448000</v>
      </c>
      <c r="L9" s="31">
        <f>L12</f>
        <v>448000</v>
      </c>
      <c r="M9" s="31"/>
      <c r="N9" s="31"/>
      <c r="O9" s="25"/>
      <c r="P9" s="26"/>
    </row>
    <row r="10" spans="1:16" ht="42.75">
      <c r="A10" s="12" t="s">
        <v>77</v>
      </c>
      <c r="B10" s="15" t="s">
        <v>78</v>
      </c>
      <c r="C10" s="23">
        <f t="shared" si="0"/>
        <v>4237540</v>
      </c>
      <c r="D10" s="23">
        <f>F10</f>
        <v>4237540</v>
      </c>
      <c r="E10" s="30"/>
      <c r="F10" s="30">
        <v>4237540</v>
      </c>
      <c r="G10" s="30"/>
      <c r="H10" s="30"/>
      <c r="I10" s="30"/>
      <c r="J10" s="30"/>
      <c r="K10" s="30"/>
      <c r="L10" s="30"/>
      <c r="M10" s="30"/>
      <c r="N10" s="30"/>
      <c r="O10" s="23"/>
      <c r="P10" s="24"/>
    </row>
    <row r="11" spans="1:16" ht="28.5">
      <c r="A11" s="12" t="s">
        <v>79</v>
      </c>
      <c r="B11" s="15" t="s">
        <v>80</v>
      </c>
      <c r="C11" s="23">
        <f t="shared" si="0"/>
        <v>420000</v>
      </c>
      <c r="D11" s="23"/>
      <c r="E11" s="30"/>
      <c r="F11" s="30"/>
      <c r="G11" s="30">
        <f>H11+I11+J11</f>
        <v>420000</v>
      </c>
      <c r="H11" s="30">
        <v>420000</v>
      </c>
      <c r="I11" s="30"/>
      <c r="J11" s="30"/>
      <c r="K11" s="30"/>
      <c r="L11" s="30"/>
      <c r="M11" s="30"/>
      <c r="N11" s="30"/>
      <c r="O11" s="23"/>
      <c r="P11" s="24"/>
    </row>
    <row r="12" spans="1:16" ht="28.5">
      <c r="A12" s="12" t="s">
        <v>81</v>
      </c>
      <c r="B12" s="16" t="s">
        <v>82</v>
      </c>
      <c r="C12" s="23">
        <f t="shared" si="0"/>
        <v>448000</v>
      </c>
      <c r="D12" s="23"/>
      <c r="E12" s="30"/>
      <c r="F12" s="30"/>
      <c r="G12" s="30"/>
      <c r="H12" s="30"/>
      <c r="I12" s="30"/>
      <c r="J12" s="30"/>
      <c r="K12" s="30">
        <f>L12+M12+N12</f>
        <v>448000</v>
      </c>
      <c r="L12" s="30">
        <v>448000</v>
      </c>
      <c r="M12" s="30"/>
      <c r="N12" s="30"/>
      <c r="O12" s="23"/>
      <c r="P12" s="24"/>
    </row>
    <row r="13" spans="1:16" ht="171">
      <c r="A13" s="17" t="s">
        <v>83</v>
      </c>
      <c r="B13" s="16" t="s">
        <v>84</v>
      </c>
      <c r="C13" s="23"/>
      <c r="D13" s="2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3"/>
      <c r="P13" s="24"/>
    </row>
    <row r="14" spans="1:16" ht="90.75" customHeight="1">
      <c r="A14" s="18" t="s">
        <v>85</v>
      </c>
      <c r="B14" s="22" t="s">
        <v>86</v>
      </c>
      <c r="C14" s="23">
        <f t="shared" si="0"/>
        <v>448000</v>
      </c>
      <c r="D14" s="23"/>
      <c r="E14" s="30"/>
      <c r="F14" s="30"/>
      <c r="G14" s="30"/>
      <c r="H14" s="30"/>
      <c r="I14" s="30"/>
      <c r="J14" s="30"/>
      <c r="K14" s="30">
        <f>L14+M14+N14</f>
        <v>448000</v>
      </c>
      <c r="L14" s="30">
        <v>448000</v>
      </c>
      <c r="M14" s="30"/>
      <c r="N14" s="30"/>
      <c r="O14" s="23"/>
      <c r="P14" s="24"/>
    </row>
    <row r="15" spans="1:16">
      <c r="A15" s="18" t="s">
        <v>87</v>
      </c>
      <c r="B15" s="16" t="s">
        <v>88</v>
      </c>
      <c r="C15" s="23"/>
      <c r="D15" s="2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3"/>
      <c r="P15" s="24"/>
    </row>
    <row r="16" spans="1:16" ht="71.25">
      <c r="A16" s="18" t="s">
        <v>89</v>
      </c>
      <c r="B16" s="16" t="s">
        <v>90</v>
      </c>
      <c r="C16" s="23"/>
      <c r="D16" s="2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3"/>
      <c r="P16" s="24"/>
    </row>
    <row r="17" spans="1:16">
      <c r="A17" s="18" t="s">
        <v>91</v>
      </c>
      <c r="B17" s="16" t="s">
        <v>88</v>
      </c>
      <c r="C17" s="23"/>
      <c r="D17" s="2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3"/>
      <c r="P17" s="24"/>
    </row>
    <row r="18" spans="1:16">
      <c r="A18" s="18" t="s">
        <v>92</v>
      </c>
      <c r="B18" s="16" t="s">
        <v>88</v>
      </c>
      <c r="C18" s="23"/>
      <c r="D18" s="2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3"/>
      <c r="P18" s="24"/>
    </row>
    <row r="19" spans="1:16" s="8" customFormat="1" ht="15">
      <c r="A19" s="14"/>
      <c r="B19" s="19" t="s">
        <v>93</v>
      </c>
      <c r="C19" s="25">
        <f t="shared" si="0"/>
        <v>5105540</v>
      </c>
      <c r="D19" s="25">
        <f t="shared" si="1"/>
        <v>4237540</v>
      </c>
      <c r="E19" s="31"/>
      <c r="F19" s="31">
        <f>SUM(F10:F18)</f>
        <v>4237540</v>
      </c>
      <c r="G19" s="31">
        <f>H19+I19+J19</f>
        <v>420000</v>
      </c>
      <c r="H19" s="31">
        <f>SUM(H10:H18)</f>
        <v>420000</v>
      </c>
      <c r="I19" s="31"/>
      <c r="J19" s="31"/>
      <c r="K19" s="31">
        <f>L19+M19+N19</f>
        <v>448000</v>
      </c>
      <c r="L19" s="31">
        <f>L8+L9</f>
        <v>448000</v>
      </c>
      <c r="M19" s="31"/>
      <c r="N19" s="31"/>
      <c r="O19" s="25"/>
      <c r="P19" s="26"/>
    </row>
    <row r="20" spans="1:16" s="8" customFormat="1" ht="30">
      <c r="A20" s="20" t="s">
        <v>94</v>
      </c>
      <c r="B20" s="19" t="s">
        <v>95</v>
      </c>
      <c r="C20" s="25">
        <f>C21+C26+C62+C63+C70+C73</f>
        <v>5105540</v>
      </c>
      <c r="D20" s="25">
        <f t="shared" si="1"/>
        <v>4237540</v>
      </c>
      <c r="E20" s="31"/>
      <c r="F20" s="31">
        <f>F21+F26+F62+F63+F70+F73</f>
        <v>4237540</v>
      </c>
      <c r="G20" s="31">
        <f>H20</f>
        <v>420000</v>
      </c>
      <c r="H20" s="31">
        <f>H21+H26+H63+H73</f>
        <v>420000</v>
      </c>
      <c r="I20" s="31"/>
      <c r="J20" s="31"/>
      <c r="K20" s="31">
        <f>L20</f>
        <v>448000</v>
      </c>
      <c r="L20" s="31">
        <f>L21+L26+L62+L73</f>
        <v>448000</v>
      </c>
      <c r="M20" s="31"/>
      <c r="N20" s="31"/>
      <c r="O20" s="25"/>
      <c r="P20" s="25"/>
    </row>
    <row r="21" spans="1:16" s="8" customFormat="1" ht="33.75" customHeight="1">
      <c r="A21" s="20" t="s">
        <v>96</v>
      </c>
      <c r="B21" s="19" t="s">
        <v>97</v>
      </c>
      <c r="C21" s="25">
        <f t="shared" si="0"/>
        <v>4416384</v>
      </c>
      <c r="D21" s="25">
        <f t="shared" si="1"/>
        <v>3775800</v>
      </c>
      <c r="E21" s="31"/>
      <c r="F21" s="31">
        <f>F23+F24+F25</f>
        <v>3775800</v>
      </c>
      <c r="G21" s="31">
        <f>G23+G24+G25</f>
        <v>315084</v>
      </c>
      <c r="H21" s="31">
        <f>H23+H25</f>
        <v>315084</v>
      </c>
      <c r="I21" s="31"/>
      <c r="J21" s="31"/>
      <c r="K21" s="31">
        <f>K23+K24+K25</f>
        <v>325500</v>
      </c>
      <c r="L21" s="31">
        <f>L23+L25</f>
        <v>325500</v>
      </c>
      <c r="M21" s="31"/>
      <c r="N21" s="31"/>
      <c r="O21" s="25"/>
      <c r="P21" s="25"/>
    </row>
    <row r="22" spans="1:16" ht="15">
      <c r="A22" s="20"/>
      <c r="B22" s="16" t="s">
        <v>98</v>
      </c>
      <c r="C22" s="25"/>
      <c r="D22" s="25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  <c r="P22" s="23"/>
    </row>
    <row r="23" spans="1:16" ht="18.75" customHeight="1">
      <c r="A23" s="21" t="s">
        <v>99</v>
      </c>
      <c r="B23" s="16" t="s">
        <v>100</v>
      </c>
      <c r="C23" s="25">
        <f t="shared" si="0"/>
        <v>3392000</v>
      </c>
      <c r="D23" s="25">
        <f t="shared" si="1"/>
        <v>2900000</v>
      </c>
      <c r="E23" s="30"/>
      <c r="F23" s="30">
        <v>2900000</v>
      </c>
      <c r="G23" s="31">
        <f>H23</f>
        <v>242000</v>
      </c>
      <c r="H23" s="30">
        <v>242000</v>
      </c>
      <c r="I23" s="30"/>
      <c r="J23" s="30"/>
      <c r="K23" s="30">
        <f>L23</f>
        <v>250000</v>
      </c>
      <c r="L23" s="30">
        <v>250000</v>
      </c>
      <c r="M23" s="30"/>
      <c r="N23" s="30"/>
      <c r="O23" s="23"/>
      <c r="P23" s="23"/>
    </row>
    <row r="24" spans="1:16" ht="23.25" customHeight="1">
      <c r="A24" s="21" t="s">
        <v>101</v>
      </c>
      <c r="B24" s="16" t="s">
        <v>102</v>
      </c>
      <c r="C24" s="25">
        <f t="shared" si="0"/>
        <v>0</v>
      </c>
      <c r="D24" s="25">
        <f t="shared" si="1"/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3"/>
      <c r="P24" s="23"/>
    </row>
    <row r="25" spans="1:16" ht="28.5">
      <c r="A25" s="21" t="s">
        <v>103</v>
      </c>
      <c r="B25" s="16" t="s">
        <v>104</v>
      </c>
      <c r="C25" s="25">
        <f t="shared" si="0"/>
        <v>1024384</v>
      </c>
      <c r="D25" s="25">
        <f t="shared" si="1"/>
        <v>875800</v>
      </c>
      <c r="E25" s="30"/>
      <c r="F25" s="30">
        <v>875800</v>
      </c>
      <c r="G25" s="31">
        <f>H25+I25+J25</f>
        <v>73084</v>
      </c>
      <c r="H25" s="30">
        <v>73084</v>
      </c>
      <c r="I25" s="30"/>
      <c r="J25" s="30"/>
      <c r="K25" s="31">
        <f>L25</f>
        <v>75500</v>
      </c>
      <c r="L25" s="30">
        <v>75500</v>
      </c>
      <c r="M25" s="30"/>
      <c r="N25" s="30"/>
      <c r="O25" s="23"/>
      <c r="P25" s="23"/>
    </row>
    <row r="26" spans="1:16" s="8" customFormat="1" ht="30">
      <c r="A26" s="20" t="s">
        <v>105</v>
      </c>
      <c r="B26" s="19" t="s">
        <v>106</v>
      </c>
      <c r="C26" s="31">
        <f>C28+C30+C37+C48+C29</f>
        <v>407126</v>
      </c>
      <c r="D26" s="25">
        <f>E26+F26</f>
        <v>335240</v>
      </c>
      <c r="E26" s="31"/>
      <c r="F26" s="30">
        <f>F28+F30+F37+F48+F29</f>
        <v>335240</v>
      </c>
      <c r="G26" s="31">
        <f>H26</f>
        <v>43916</v>
      </c>
      <c r="H26" s="30">
        <f>H28+H30+H37+H48</f>
        <v>43916</v>
      </c>
      <c r="I26" s="31"/>
      <c r="J26" s="31"/>
      <c r="K26" s="31">
        <f>L26</f>
        <v>27970</v>
      </c>
      <c r="L26" s="31">
        <f>L28+L29+L30+L37+L48</f>
        <v>27970</v>
      </c>
      <c r="M26" s="31"/>
      <c r="N26" s="31"/>
      <c r="O26" s="25"/>
      <c r="P26" s="25"/>
    </row>
    <row r="27" spans="1:16">
      <c r="A27" s="21"/>
      <c r="B27" s="16" t="s">
        <v>98</v>
      </c>
      <c r="C27" s="25"/>
      <c r="D27" s="25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3"/>
      <c r="P27" s="23"/>
    </row>
    <row r="28" spans="1:16" s="8" customFormat="1" ht="15">
      <c r="A28" s="20" t="s">
        <v>107</v>
      </c>
      <c r="B28" s="19" t="s">
        <v>108</v>
      </c>
      <c r="C28" s="25">
        <f t="shared" si="0"/>
        <v>35000</v>
      </c>
      <c r="D28" s="25">
        <f t="shared" si="1"/>
        <v>35000</v>
      </c>
      <c r="E28" s="31"/>
      <c r="F28" s="31">
        <v>35000</v>
      </c>
      <c r="G28" s="31"/>
      <c r="H28" s="31"/>
      <c r="I28" s="31"/>
      <c r="J28" s="31"/>
      <c r="K28" s="31"/>
      <c r="L28" s="31"/>
      <c r="M28" s="31"/>
      <c r="N28" s="31"/>
      <c r="O28" s="25"/>
      <c r="P28" s="25"/>
    </row>
    <row r="29" spans="1:16" s="8" customFormat="1" ht="45">
      <c r="A29" s="20" t="s">
        <v>109</v>
      </c>
      <c r="B29" s="19" t="s">
        <v>110</v>
      </c>
      <c r="C29" s="31">
        <f t="shared" si="0"/>
        <v>5000</v>
      </c>
      <c r="D29" s="25">
        <f t="shared" si="1"/>
        <v>5000</v>
      </c>
      <c r="E29" s="31"/>
      <c r="F29" s="31">
        <v>5000</v>
      </c>
      <c r="G29" s="31"/>
      <c r="H29" s="31"/>
      <c r="I29" s="31"/>
      <c r="J29" s="31"/>
      <c r="K29" s="31"/>
      <c r="L29" s="31"/>
      <c r="M29" s="31"/>
      <c r="N29" s="31"/>
      <c r="O29" s="25"/>
      <c r="P29" s="25"/>
    </row>
    <row r="30" spans="1:16" s="8" customFormat="1" ht="30">
      <c r="A30" s="20" t="s">
        <v>111</v>
      </c>
      <c r="B30" s="19" t="s">
        <v>112</v>
      </c>
      <c r="C30" s="25">
        <f t="shared" si="0"/>
        <v>63156</v>
      </c>
      <c r="D30" s="25">
        <f t="shared" si="1"/>
        <v>19100</v>
      </c>
      <c r="E30" s="31"/>
      <c r="F30" s="31">
        <f>F32+F33+F34+F35</f>
        <v>19100</v>
      </c>
      <c r="G30" s="31">
        <f t="shared" ref="G30:L30" si="2">G32+G33+G34+G35</f>
        <v>26616</v>
      </c>
      <c r="H30" s="31">
        <f t="shared" si="2"/>
        <v>26616</v>
      </c>
      <c r="I30" s="31"/>
      <c r="J30" s="31"/>
      <c r="K30" s="31">
        <f t="shared" si="2"/>
        <v>17440</v>
      </c>
      <c r="L30" s="31">
        <f t="shared" si="2"/>
        <v>17440</v>
      </c>
      <c r="M30" s="31"/>
      <c r="N30" s="31"/>
      <c r="O30" s="25"/>
      <c r="P30" s="25"/>
    </row>
    <row r="31" spans="1:16">
      <c r="A31" s="21"/>
      <c r="B31" s="16" t="s">
        <v>113</v>
      </c>
      <c r="C31" s="25"/>
      <c r="D31" s="25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3"/>
      <c r="P31" s="23"/>
    </row>
    <row r="32" spans="1:16">
      <c r="A32" s="21" t="s">
        <v>114</v>
      </c>
      <c r="B32" s="16" t="s">
        <v>115</v>
      </c>
      <c r="C32" s="25">
        <f t="shared" si="0"/>
        <v>32416</v>
      </c>
      <c r="D32" s="25">
        <f t="shared" si="1"/>
        <v>12000</v>
      </c>
      <c r="E32" s="30"/>
      <c r="F32" s="30">
        <v>12000</v>
      </c>
      <c r="G32" s="30">
        <f>H32+I32+J32</f>
        <v>12616</v>
      </c>
      <c r="H32" s="30">
        <v>12616</v>
      </c>
      <c r="I32" s="30"/>
      <c r="J32" s="30"/>
      <c r="K32" s="30">
        <f>L32+M32+N32</f>
        <v>7800</v>
      </c>
      <c r="L32" s="30">
        <v>7800</v>
      </c>
      <c r="M32" s="30"/>
      <c r="N32" s="30"/>
      <c r="O32" s="23"/>
      <c r="P32" s="23"/>
    </row>
    <row r="33" spans="1:16">
      <c r="A33" s="21" t="s">
        <v>116</v>
      </c>
      <c r="B33" s="16" t="s">
        <v>117</v>
      </c>
      <c r="C33" s="25">
        <f t="shared" si="0"/>
        <v>28600</v>
      </c>
      <c r="D33" s="25">
        <f t="shared" si="1"/>
        <v>6000</v>
      </c>
      <c r="E33" s="30"/>
      <c r="F33" s="30">
        <v>6000</v>
      </c>
      <c r="G33" s="30">
        <f>H33+I33+J33</f>
        <v>14000</v>
      </c>
      <c r="H33" s="30">
        <v>14000</v>
      </c>
      <c r="I33" s="30"/>
      <c r="J33" s="30"/>
      <c r="K33" s="30">
        <f>L33+M33+N33</f>
        <v>8600</v>
      </c>
      <c r="L33" s="30">
        <v>8600</v>
      </c>
      <c r="M33" s="30"/>
      <c r="N33" s="30"/>
      <c r="O33" s="23"/>
      <c r="P33" s="23"/>
    </row>
    <row r="34" spans="1:16" ht="28.5">
      <c r="A34" s="21" t="s">
        <v>118</v>
      </c>
      <c r="B34" s="16" t="s">
        <v>119</v>
      </c>
      <c r="C34" s="25">
        <f t="shared" si="0"/>
        <v>1580</v>
      </c>
      <c r="D34" s="25">
        <f t="shared" si="1"/>
        <v>800</v>
      </c>
      <c r="E34" s="30"/>
      <c r="F34" s="30">
        <v>800</v>
      </c>
      <c r="G34" s="30"/>
      <c r="H34" s="30"/>
      <c r="I34" s="30"/>
      <c r="J34" s="30"/>
      <c r="K34" s="30">
        <f>L34+M34+N34</f>
        <v>780</v>
      </c>
      <c r="L34" s="30">
        <v>780</v>
      </c>
      <c r="M34" s="30"/>
      <c r="N34" s="30"/>
      <c r="O34" s="23"/>
      <c r="P34" s="23"/>
    </row>
    <row r="35" spans="1:16">
      <c r="A35" s="21" t="s">
        <v>120</v>
      </c>
      <c r="B35" s="16" t="s">
        <v>121</v>
      </c>
      <c r="C35" s="25">
        <f t="shared" si="0"/>
        <v>560</v>
      </c>
      <c r="D35" s="25">
        <f t="shared" si="1"/>
        <v>300</v>
      </c>
      <c r="E35" s="30"/>
      <c r="F35" s="30">
        <v>300</v>
      </c>
      <c r="G35" s="30"/>
      <c r="H35" s="30"/>
      <c r="I35" s="30"/>
      <c r="J35" s="30"/>
      <c r="K35" s="30">
        <f>L35+M35+N35</f>
        <v>260</v>
      </c>
      <c r="L35" s="30">
        <v>260</v>
      </c>
      <c r="M35" s="30"/>
      <c r="N35" s="30"/>
      <c r="O35" s="23"/>
      <c r="P35" s="23"/>
    </row>
    <row r="36" spans="1:16" s="8" customFormat="1" ht="29.25" customHeight="1">
      <c r="A36" s="20" t="s">
        <v>122</v>
      </c>
      <c r="B36" s="19" t="s">
        <v>123</v>
      </c>
      <c r="C36" s="25"/>
      <c r="D36" s="2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5"/>
      <c r="P36" s="25"/>
    </row>
    <row r="37" spans="1:16" s="8" customFormat="1" ht="28.5" customHeight="1">
      <c r="A37" s="20" t="s">
        <v>124</v>
      </c>
      <c r="B37" s="19" t="s">
        <v>125</v>
      </c>
      <c r="C37" s="25">
        <f t="shared" si="0"/>
        <v>101530</v>
      </c>
      <c r="D37" s="25">
        <f t="shared" si="1"/>
        <v>73700</v>
      </c>
      <c r="E37" s="31"/>
      <c r="F37" s="31">
        <f>SUM(F38:F46)</f>
        <v>73700</v>
      </c>
      <c r="G37" s="31">
        <f>H37</f>
        <v>17300</v>
      </c>
      <c r="H37" s="31">
        <f>SUM(H38:H46)</f>
        <v>17300</v>
      </c>
      <c r="I37" s="31"/>
      <c r="J37" s="31"/>
      <c r="K37" s="31">
        <f>L37</f>
        <v>10530</v>
      </c>
      <c r="L37" s="31">
        <f>L38+L39+L40+L41+L42+L43+L45+L46</f>
        <v>10530</v>
      </c>
      <c r="M37" s="31"/>
      <c r="N37" s="31"/>
      <c r="O37" s="25"/>
      <c r="P37" s="25"/>
    </row>
    <row r="38" spans="1:16">
      <c r="A38" s="21" t="s">
        <v>126</v>
      </c>
      <c r="B38" s="16" t="s">
        <v>127</v>
      </c>
      <c r="C38" s="25">
        <f t="shared" si="0"/>
        <v>2930</v>
      </c>
      <c r="D38" s="25"/>
      <c r="E38" s="30"/>
      <c r="F38" s="30"/>
      <c r="G38" s="30"/>
      <c r="H38" s="30"/>
      <c r="I38" s="30"/>
      <c r="J38" s="30"/>
      <c r="K38" s="30">
        <f>L38</f>
        <v>2930</v>
      </c>
      <c r="L38" s="30">
        <v>2930</v>
      </c>
      <c r="M38" s="30"/>
      <c r="N38" s="30"/>
      <c r="O38" s="23"/>
      <c r="P38" s="23"/>
    </row>
    <row r="39" spans="1:16">
      <c r="A39" s="21" t="s">
        <v>128</v>
      </c>
      <c r="B39" s="16" t="s">
        <v>129</v>
      </c>
      <c r="C39" s="25">
        <f>D39+G39+K39+O39+P39</f>
        <v>10600</v>
      </c>
      <c r="D39" s="23">
        <f t="shared" si="1"/>
        <v>7000</v>
      </c>
      <c r="E39" s="30"/>
      <c r="F39" s="30">
        <v>7000</v>
      </c>
      <c r="G39" s="30"/>
      <c r="H39" s="30"/>
      <c r="I39" s="30"/>
      <c r="J39" s="30"/>
      <c r="K39" s="30">
        <f>L39</f>
        <v>3600</v>
      </c>
      <c r="L39" s="30">
        <v>3600</v>
      </c>
      <c r="M39" s="30"/>
      <c r="N39" s="30"/>
      <c r="O39" s="23"/>
      <c r="P39" s="23"/>
    </row>
    <row r="40" spans="1:16" ht="28.5">
      <c r="A40" s="21" t="s">
        <v>130</v>
      </c>
      <c r="B40" s="16" t="s">
        <v>131</v>
      </c>
      <c r="C40" s="25">
        <f t="shared" si="0"/>
        <v>13000</v>
      </c>
      <c r="D40" s="23">
        <f t="shared" si="1"/>
        <v>9000</v>
      </c>
      <c r="E40" s="30"/>
      <c r="F40" s="30">
        <v>9000</v>
      </c>
      <c r="G40" s="30"/>
      <c r="H40" s="30"/>
      <c r="I40" s="30"/>
      <c r="J40" s="30"/>
      <c r="K40" s="30">
        <f>L40</f>
        <v>4000</v>
      </c>
      <c r="L40" s="30">
        <v>4000</v>
      </c>
      <c r="M40" s="30"/>
      <c r="N40" s="30"/>
      <c r="O40" s="23"/>
      <c r="P40" s="23"/>
    </row>
    <row r="41" spans="1:16">
      <c r="A41" s="21" t="s">
        <v>132</v>
      </c>
      <c r="B41" s="16" t="s">
        <v>133</v>
      </c>
      <c r="C41" s="25">
        <f t="shared" si="0"/>
        <v>2000</v>
      </c>
      <c r="D41" s="23">
        <f t="shared" si="1"/>
        <v>2000</v>
      </c>
      <c r="E41" s="30"/>
      <c r="F41" s="30">
        <v>2000</v>
      </c>
      <c r="G41" s="30">
        <f>H41</f>
        <v>0</v>
      </c>
      <c r="H41" s="30"/>
      <c r="I41" s="30"/>
      <c r="J41" s="30"/>
      <c r="K41" s="31"/>
      <c r="L41" s="30"/>
      <c r="M41" s="30"/>
      <c r="N41" s="30"/>
      <c r="O41" s="23"/>
      <c r="P41" s="23"/>
    </row>
    <row r="42" spans="1:16" ht="28.5">
      <c r="A42" s="21" t="s">
        <v>134</v>
      </c>
      <c r="B42" s="16" t="s">
        <v>135</v>
      </c>
      <c r="C42" s="25">
        <f t="shared" si="0"/>
        <v>9000</v>
      </c>
      <c r="D42" s="23">
        <f t="shared" si="1"/>
        <v>2700</v>
      </c>
      <c r="E42" s="30"/>
      <c r="F42" s="30">
        <v>2700</v>
      </c>
      <c r="G42" s="30">
        <f>H42</f>
        <v>6300</v>
      </c>
      <c r="H42" s="30">
        <v>6300</v>
      </c>
      <c r="I42" s="30"/>
      <c r="J42" s="30"/>
      <c r="K42" s="31"/>
      <c r="L42" s="30"/>
      <c r="M42" s="30"/>
      <c r="N42" s="30"/>
      <c r="O42" s="23"/>
      <c r="P42" s="23"/>
    </row>
    <row r="43" spans="1:16" ht="28.5">
      <c r="A43" s="21" t="s">
        <v>136</v>
      </c>
      <c r="B43" s="16" t="s">
        <v>137</v>
      </c>
      <c r="C43" s="25">
        <f t="shared" si="0"/>
        <v>25000</v>
      </c>
      <c r="D43" s="23">
        <f t="shared" si="1"/>
        <v>25000</v>
      </c>
      <c r="E43" s="30"/>
      <c r="F43" s="30">
        <v>25000</v>
      </c>
      <c r="G43" s="30"/>
      <c r="H43" s="30"/>
      <c r="I43" s="30"/>
      <c r="J43" s="30"/>
      <c r="K43" s="31"/>
      <c r="L43" s="30"/>
      <c r="M43" s="30"/>
      <c r="N43" s="30"/>
      <c r="O43" s="23"/>
      <c r="P43" s="23"/>
    </row>
    <row r="44" spans="1:16" ht="28.5">
      <c r="A44" s="21" t="s">
        <v>138</v>
      </c>
      <c r="B44" s="16" t="s">
        <v>139</v>
      </c>
      <c r="C44" s="25">
        <f t="shared" si="0"/>
        <v>24000</v>
      </c>
      <c r="D44" s="23">
        <f t="shared" si="1"/>
        <v>16000</v>
      </c>
      <c r="E44" s="30"/>
      <c r="F44" s="30">
        <v>16000</v>
      </c>
      <c r="G44" s="30">
        <f>H44</f>
        <v>8000</v>
      </c>
      <c r="H44" s="30">
        <v>8000</v>
      </c>
      <c r="I44" s="30"/>
      <c r="J44" s="30"/>
      <c r="K44" s="31"/>
      <c r="L44" s="30"/>
      <c r="M44" s="30"/>
      <c r="N44" s="30"/>
      <c r="O44" s="23"/>
      <c r="P44" s="23"/>
    </row>
    <row r="45" spans="1:16" ht="28.5">
      <c r="A45" s="21" t="s">
        <v>140</v>
      </c>
      <c r="B45" s="16" t="s">
        <v>141</v>
      </c>
      <c r="C45" s="25">
        <f t="shared" si="0"/>
        <v>9000</v>
      </c>
      <c r="D45" s="23">
        <f t="shared" si="1"/>
        <v>9000</v>
      </c>
      <c r="E45" s="30"/>
      <c r="F45" s="30">
        <v>9000</v>
      </c>
      <c r="G45" s="30"/>
      <c r="H45" s="30"/>
      <c r="I45" s="30"/>
      <c r="J45" s="30"/>
      <c r="K45" s="31"/>
      <c r="L45" s="30"/>
      <c r="M45" s="30"/>
      <c r="N45" s="30"/>
      <c r="O45" s="23"/>
      <c r="P45" s="23"/>
    </row>
    <row r="46" spans="1:16" ht="16.5" customHeight="1">
      <c r="A46" s="21" t="s">
        <v>142</v>
      </c>
      <c r="B46" s="16" t="s">
        <v>143</v>
      </c>
      <c r="C46" s="25">
        <f t="shared" si="0"/>
        <v>6000</v>
      </c>
      <c r="D46" s="23">
        <f t="shared" si="1"/>
        <v>3000</v>
      </c>
      <c r="E46" s="30"/>
      <c r="F46" s="30">
        <v>3000</v>
      </c>
      <c r="G46" s="30">
        <f>H46</f>
        <v>3000</v>
      </c>
      <c r="H46" s="30">
        <v>3000</v>
      </c>
      <c r="I46" s="30"/>
      <c r="J46" s="30"/>
      <c r="K46" s="31"/>
      <c r="L46" s="30"/>
      <c r="M46" s="30"/>
      <c r="N46" s="30"/>
      <c r="O46" s="23"/>
      <c r="P46" s="23"/>
    </row>
    <row r="47" spans="1:16">
      <c r="A47" s="21"/>
      <c r="B47" s="16"/>
      <c r="C47" s="25"/>
      <c r="D47" s="23">
        <f t="shared" si="1"/>
        <v>0</v>
      </c>
      <c r="E47" s="30"/>
      <c r="F47" s="30"/>
      <c r="G47" s="30"/>
      <c r="H47" s="30"/>
      <c r="I47" s="30"/>
      <c r="J47" s="30"/>
      <c r="K47" s="31"/>
      <c r="L47" s="30"/>
      <c r="M47" s="30"/>
      <c r="N47" s="30"/>
      <c r="O47" s="23"/>
      <c r="P47" s="23"/>
    </row>
    <row r="48" spans="1:16" s="8" customFormat="1" ht="15">
      <c r="A48" s="20" t="s">
        <v>144</v>
      </c>
      <c r="B48" s="19" t="s">
        <v>145</v>
      </c>
      <c r="C48" s="25">
        <f>D48+G48+K48+O48+P48</f>
        <v>202440</v>
      </c>
      <c r="D48" s="25">
        <f t="shared" si="1"/>
        <v>202440</v>
      </c>
      <c r="E48" s="31"/>
      <c r="F48" s="31">
        <f>SUM(F50:F61)</f>
        <v>202440</v>
      </c>
      <c r="G48" s="31">
        <f>H48</f>
        <v>0</v>
      </c>
      <c r="H48" s="31">
        <f>SUM(H49:H61)</f>
        <v>0</v>
      </c>
      <c r="I48" s="31"/>
      <c r="J48" s="31"/>
      <c r="K48" s="31">
        <f>L48</f>
        <v>0</v>
      </c>
      <c r="L48" s="31">
        <f>SUM(L50:L61)</f>
        <v>0</v>
      </c>
      <c r="M48" s="31"/>
      <c r="N48" s="31"/>
      <c r="O48" s="25"/>
      <c r="P48" s="25"/>
    </row>
    <row r="49" spans="1:16">
      <c r="A49" s="12"/>
      <c r="B49" s="16" t="s">
        <v>113</v>
      </c>
      <c r="C49" s="25"/>
      <c r="D49" s="25"/>
      <c r="E49" s="30"/>
      <c r="F49" s="30"/>
      <c r="G49" s="30"/>
      <c r="H49" s="30"/>
      <c r="I49" s="30"/>
      <c r="J49" s="30"/>
      <c r="K49" s="31"/>
      <c r="L49" s="30"/>
      <c r="M49" s="30"/>
      <c r="N49" s="30"/>
      <c r="O49" s="23"/>
      <c r="P49" s="23"/>
    </row>
    <row r="50" spans="1:16">
      <c r="A50" s="21" t="s">
        <v>146</v>
      </c>
      <c r="B50" s="16" t="s">
        <v>147</v>
      </c>
      <c r="C50" s="25">
        <f t="shared" si="0"/>
        <v>17600</v>
      </c>
      <c r="D50" s="23">
        <f t="shared" si="1"/>
        <v>17600</v>
      </c>
      <c r="E50" s="30"/>
      <c r="F50" s="30">
        <v>17600</v>
      </c>
      <c r="G50" s="30"/>
      <c r="H50" s="30"/>
      <c r="I50" s="30"/>
      <c r="J50" s="30"/>
      <c r="K50" s="31"/>
      <c r="L50" s="30"/>
      <c r="M50" s="30"/>
      <c r="N50" s="30"/>
      <c r="O50" s="23"/>
      <c r="P50" s="23"/>
    </row>
    <row r="51" spans="1:16" ht="28.5">
      <c r="A51" s="21" t="s">
        <v>148</v>
      </c>
      <c r="B51" s="16" t="s">
        <v>149</v>
      </c>
      <c r="C51" s="25">
        <f t="shared" si="0"/>
        <v>25000</v>
      </c>
      <c r="D51" s="23">
        <f t="shared" si="1"/>
        <v>25000</v>
      </c>
      <c r="E51" s="30"/>
      <c r="F51" s="30">
        <v>25000</v>
      </c>
      <c r="G51" s="30"/>
      <c r="H51" s="30"/>
      <c r="I51" s="30"/>
      <c r="J51" s="30"/>
      <c r="K51" s="30"/>
      <c r="L51" s="30"/>
      <c r="M51" s="30"/>
      <c r="N51" s="30"/>
      <c r="O51" s="23"/>
      <c r="P51" s="23"/>
    </row>
    <row r="52" spans="1:16" ht="27.75" customHeight="1">
      <c r="A52" s="21" t="s">
        <v>150</v>
      </c>
      <c r="B52" s="16" t="s">
        <v>151</v>
      </c>
      <c r="C52" s="25">
        <f t="shared" si="0"/>
        <v>72840</v>
      </c>
      <c r="D52" s="23">
        <f t="shared" si="1"/>
        <v>72840</v>
      </c>
      <c r="E52" s="30"/>
      <c r="F52" s="30">
        <v>72840</v>
      </c>
      <c r="G52" s="30"/>
      <c r="H52" s="30"/>
      <c r="I52" s="30"/>
      <c r="J52" s="30"/>
      <c r="K52" s="30"/>
      <c r="L52" s="30"/>
      <c r="M52" s="30"/>
      <c r="N52" s="30"/>
      <c r="O52" s="23"/>
      <c r="P52" s="23"/>
    </row>
    <row r="53" spans="1:16">
      <c r="A53" s="21" t="s">
        <v>152</v>
      </c>
      <c r="B53" s="16" t="s">
        <v>153</v>
      </c>
      <c r="C53" s="25">
        <f t="shared" si="0"/>
        <v>5000</v>
      </c>
      <c r="D53" s="23">
        <f t="shared" si="1"/>
        <v>5000</v>
      </c>
      <c r="E53" s="30"/>
      <c r="F53" s="30">
        <v>5000</v>
      </c>
      <c r="G53" s="30"/>
      <c r="H53" s="30"/>
      <c r="I53" s="30"/>
      <c r="J53" s="30"/>
      <c r="K53" s="30"/>
      <c r="L53" s="30"/>
      <c r="M53" s="30"/>
      <c r="N53" s="30"/>
      <c r="O53" s="23"/>
      <c r="P53" s="23"/>
    </row>
    <row r="54" spans="1:16" ht="28.5">
      <c r="A54" s="21" t="s">
        <v>154</v>
      </c>
      <c r="B54" s="16" t="s">
        <v>155</v>
      </c>
      <c r="C54" s="25">
        <f t="shared" si="0"/>
        <v>40000</v>
      </c>
      <c r="D54" s="23">
        <f>F54</f>
        <v>40000</v>
      </c>
      <c r="E54" s="30"/>
      <c r="F54" s="30">
        <v>40000</v>
      </c>
      <c r="G54" s="30">
        <f>H54</f>
        <v>0</v>
      </c>
      <c r="H54" s="30"/>
      <c r="I54" s="30"/>
      <c r="J54" s="30"/>
      <c r="K54" s="30">
        <f>L54</f>
        <v>0</v>
      </c>
      <c r="L54" s="30"/>
      <c r="M54" s="30"/>
      <c r="N54" s="30"/>
      <c r="O54" s="23"/>
      <c r="P54" s="23"/>
    </row>
    <row r="55" spans="1:16">
      <c r="A55" s="21" t="s">
        <v>156</v>
      </c>
      <c r="B55" s="16" t="s">
        <v>157</v>
      </c>
      <c r="C55" s="25">
        <f t="shared" si="0"/>
        <v>5000</v>
      </c>
      <c r="D55" s="23">
        <f t="shared" si="1"/>
        <v>5000</v>
      </c>
      <c r="E55" s="30"/>
      <c r="F55" s="30">
        <v>5000</v>
      </c>
      <c r="G55" s="30"/>
      <c r="H55" s="30"/>
      <c r="I55" s="30"/>
      <c r="J55" s="30"/>
      <c r="K55" s="31"/>
      <c r="L55" s="30"/>
      <c r="M55" s="30"/>
      <c r="N55" s="30"/>
      <c r="O55" s="23"/>
      <c r="P55" s="23"/>
    </row>
    <row r="56" spans="1:16" ht="28.5">
      <c r="A56" s="21" t="s">
        <v>158</v>
      </c>
      <c r="B56" s="16" t="s">
        <v>159</v>
      </c>
      <c r="C56" s="25">
        <f t="shared" si="0"/>
        <v>11000</v>
      </c>
      <c r="D56" s="23">
        <f t="shared" si="1"/>
        <v>11000</v>
      </c>
      <c r="E56" s="30"/>
      <c r="F56" s="30">
        <v>11000</v>
      </c>
      <c r="G56" s="30"/>
      <c r="H56" s="30"/>
      <c r="I56" s="30"/>
      <c r="J56" s="30"/>
      <c r="K56" s="31"/>
      <c r="L56" s="30"/>
      <c r="M56" s="30"/>
      <c r="N56" s="30"/>
      <c r="O56" s="23"/>
      <c r="P56" s="23"/>
    </row>
    <row r="57" spans="1:16" ht="31.5" customHeight="1">
      <c r="A57" s="21" t="s">
        <v>160</v>
      </c>
      <c r="B57" s="16" t="s">
        <v>161</v>
      </c>
      <c r="C57" s="25">
        <f t="shared" si="0"/>
        <v>4000</v>
      </c>
      <c r="D57" s="23">
        <f t="shared" si="1"/>
        <v>4000</v>
      </c>
      <c r="E57" s="30"/>
      <c r="F57" s="30">
        <v>4000</v>
      </c>
      <c r="G57" s="30"/>
      <c r="H57" s="30"/>
      <c r="I57" s="30"/>
      <c r="J57" s="30"/>
      <c r="K57" s="31"/>
      <c r="L57" s="30"/>
      <c r="M57" s="30"/>
      <c r="N57" s="30"/>
      <c r="O57" s="23"/>
      <c r="P57" s="23"/>
    </row>
    <row r="58" spans="1:16" ht="28.5">
      <c r="A58" s="21" t="s">
        <v>162</v>
      </c>
      <c r="B58" s="16" t="s">
        <v>163</v>
      </c>
      <c r="C58" s="25">
        <f t="shared" si="0"/>
        <v>0</v>
      </c>
      <c r="D58" s="23">
        <f t="shared" si="1"/>
        <v>0</v>
      </c>
      <c r="E58" s="30"/>
      <c r="F58" s="30"/>
      <c r="G58" s="30"/>
      <c r="H58" s="30"/>
      <c r="I58" s="30"/>
      <c r="J58" s="30"/>
      <c r="K58" s="31"/>
      <c r="L58" s="30"/>
      <c r="M58" s="30"/>
      <c r="N58" s="30"/>
      <c r="O58" s="23"/>
      <c r="P58" s="23"/>
    </row>
    <row r="59" spans="1:16" ht="28.5">
      <c r="A59" s="21" t="s">
        <v>164</v>
      </c>
      <c r="B59" s="16" t="s">
        <v>165</v>
      </c>
      <c r="C59" s="25">
        <f t="shared" si="0"/>
        <v>10000</v>
      </c>
      <c r="D59" s="23">
        <f t="shared" si="1"/>
        <v>10000</v>
      </c>
      <c r="E59" s="30"/>
      <c r="F59" s="30">
        <v>10000</v>
      </c>
      <c r="G59" s="30"/>
      <c r="H59" s="30"/>
      <c r="I59" s="30"/>
      <c r="J59" s="30"/>
      <c r="K59" s="31"/>
      <c r="L59" s="30"/>
      <c r="M59" s="30"/>
      <c r="N59" s="30"/>
      <c r="O59" s="23"/>
      <c r="P59" s="23"/>
    </row>
    <row r="60" spans="1:16" ht="28.5">
      <c r="A60" s="21" t="s">
        <v>166</v>
      </c>
      <c r="B60" s="16" t="s">
        <v>211</v>
      </c>
      <c r="C60" s="31">
        <f t="shared" si="0"/>
        <v>0</v>
      </c>
      <c r="D60" s="23">
        <f t="shared" si="1"/>
        <v>0</v>
      </c>
      <c r="E60" s="30"/>
      <c r="F60" s="30"/>
      <c r="G60" s="30"/>
      <c r="H60" s="30"/>
      <c r="I60" s="30"/>
      <c r="J60" s="30"/>
      <c r="K60" s="31"/>
      <c r="L60" s="30"/>
      <c r="M60" s="30"/>
      <c r="N60" s="30"/>
      <c r="O60" s="23"/>
      <c r="P60" s="23"/>
    </row>
    <row r="61" spans="1:16" ht="18.75" customHeight="1">
      <c r="A61" s="21" t="s">
        <v>168</v>
      </c>
      <c r="B61" s="16" t="s">
        <v>212</v>
      </c>
      <c r="C61" s="25">
        <f t="shared" si="0"/>
        <v>12000</v>
      </c>
      <c r="D61" s="23">
        <f t="shared" si="1"/>
        <v>12000</v>
      </c>
      <c r="E61" s="30"/>
      <c r="F61" s="30">
        <v>12000</v>
      </c>
      <c r="G61" s="30"/>
      <c r="H61" s="30"/>
      <c r="I61" s="30"/>
      <c r="J61" s="30"/>
      <c r="K61" s="31"/>
      <c r="L61" s="30"/>
      <c r="M61" s="30"/>
      <c r="N61" s="30"/>
      <c r="O61" s="23"/>
      <c r="P61" s="23"/>
    </row>
    <row r="62" spans="1:16" s="8" customFormat="1" ht="28.5" customHeight="1">
      <c r="A62" s="20" t="s">
        <v>169</v>
      </c>
      <c r="B62" s="27" t="s">
        <v>170</v>
      </c>
      <c r="C62" s="25">
        <f t="shared" si="0"/>
        <v>20000</v>
      </c>
      <c r="D62" s="25"/>
      <c r="E62" s="31"/>
      <c r="F62" s="31"/>
      <c r="G62" s="31"/>
      <c r="H62" s="31"/>
      <c r="I62" s="31"/>
      <c r="J62" s="31"/>
      <c r="K62" s="31">
        <f>L62</f>
        <v>20000</v>
      </c>
      <c r="L62" s="31">
        <v>20000</v>
      </c>
      <c r="M62" s="31"/>
      <c r="N62" s="31"/>
      <c r="O62" s="25"/>
      <c r="P62" s="25"/>
    </row>
    <row r="63" spans="1:16" s="8" customFormat="1" ht="18" customHeight="1">
      <c r="A63" s="20" t="s">
        <v>171</v>
      </c>
      <c r="B63" s="19" t="s">
        <v>172</v>
      </c>
      <c r="C63" s="25">
        <f t="shared" si="0"/>
        <v>6500</v>
      </c>
      <c r="D63" s="25">
        <f t="shared" si="1"/>
        <v>3500</v>
      </c>
      <c r="E63" s="31"/>
      <c r="F63" s="31">
        <f>F65+F66+F67+F68+F69</f>
        <v>3500</v>
      </c>
      <c r="G63" s="31">
        <f>H63</f>
        <v>3000</v>
      </c>
      <c r="H63" s="31">
        <f>H65+H66+H67+H68+H69</f>
        <v>3000</v>
      </c>
      <c r="I63" s="31"/>
      <c r="J63" s="31"/>
      <c r="K63" s="31"/>
      <c r="L63" s="31"/>
      <c r="M63" s="31"/>
      <c r="N63" s="31"/>
      <c r="O63" s="25"/>
      <c r="P63" s="25"/>
    </row>
    <row r="64" spans="1:16">
      <c r="A64" s="12"/>
      <c r="B64" s="16" t="s">
        <v>113</v>
      </c>
      <c r="C64" s="25"/>
      <c r="D64" s="25"/>
      <c r="E64" s="30"/>
      <c r="F64" s="30"/>
      <c r="G64" s="31"/>
      <c r="H64" s="30"/>
      <c r="I64" s="30"/>
      <c r="J64" s="30"/>
      <c r="K64" s="31"/>
      <c r="L64" s="30"/>
      <c r="M64" s="30"/>
      <c r="N64" s="30"/>
      <c r="O64" s="23"/>
      <c r="P64" s="23"/>
    </row>
    <row r="65" spans="1:16" ht="42.75">
      <c r="A65" s="21" t="s">
        <v>173</v>
      </c>
      <c r="B65" s="16" t="s">
        <v>174</v>
      </c>
      <c r="C65" s="25">
        <f t="shared" si="0"/>
        <v>500</v>
      </c>
      <c r="D65" s="23">
        <f t="shared" si="1"/>
        <v>500</v>
      </c>
      <c r="E65" s="30"/>
      <c r="F65" s="30">
        <v>500</v>
      </c>
      <c r="G65" s="31"/>
      <c r="H65" s="30"/>
      <c r="I65" s="30"/>
      <c r="J65" s="30"/>
      <c r="K65" s="31"/>
      <c r="L65" s="30"/>
      <c r="M65" s="30"/>
      <c r="N65" s="30"/>
      <c r="O65" s="23"/>
      <c r="P65" s="23"/>
    </row>
    <row r="66" spans="1:16" ht="28.5">
      <c r="A66" s="21" t="s">
        <v>175</v>
      </c>
      <c r="B66" s="16" t="s">
        <v>176</v>
      </c>
      <c r="C66" s="25">
        <f t="shared" si="0"/>
        <v>2000</v>
      </c>
      <c r="D66" s="23">
        <f t="shared" si="1"/>
        <v>2000</v>
      </c>
      <c r="E66" s="30"/>
      <c r="F66" s="30">
        <v>2000</v>
      </c>
      <c r="G66" s="31"/>
      <c r="H66" s="30"/>
      <c r="I66" s="30"/>
      <c r="J66" s="30"/>
      <c r="K66" s="31"/>
      <c r="L66" s="30"/>
      <c r="M66" s="30"/>
      <c r="N66" s="30"/>
      <c r="O66" s="23"/>
      <c r="P66" s="23"/>
    </row>
    <row r="67" spans="1:16" ht="30.75" customHeight="1">
      <c r="A67" s="21" t="s">
        <v>177</v>
      </c>
      <c r="B67" s="16" t="s">
        <v>178</v>
      </c>
      <c r="C67" s="25">
        <f t="shared" si="0"/>
        <v>4000</v>
      </c>
      <c r="D67" s="23">
        <f t="shared" si="1"/>
        <v>1000</v>
      </c>
      <c r="E67" s="30"/>
      <c r="F67" s="30">
        <v>1000</v>
      </c>
      <c r="G67" s="30">
        <f>H67</f>
        <v>3000</v>
      </c>
      <c r="H67" s="30">
        <v>3000</v>
      </c>
      <c r="I67" s="30"/>
      <c r="J67" s="30"/>
      <c r="K67" s="31"/>
      <c r="L67" s="30"/>
      <c r="M67" s="30"/>
      <c r="N67" s="30"/>
      <c r="O67" s="23"/>
      <c r="P67" s="23"/>
    </row>
    <row r="68" spans="1:16">
      <c r="A68" s="21" t="s">
        <v>179</v>
      </c>
      <c r="B68" s="16"/>
      <c r="C68" s="31"/>
      <c r="D68" s="23"/>
      <c r="E68" s="30"/>
      <c r="F68" s="30"/>
      <c r="G68" s="30"/>
      <c r="H68" s="30"/>
      <c r="I68" s="30"/>
      <c r="J68" s="30"/>
      <c r="K68" s="31"/>
      <c r="L68" s="30"/>
      <c r="M68" s="30"/>
      <c r="N68" s="30"/>
      <c r="O68" s="23"/>
      <c r="P68" s="23"/>
    </row>
    <row r="69" spans="1:16">
      <c r="A69" s="21" t="s">
        <v>180</v>
      </c>
      <c r="B69" s="16"/>
      <c r="C69" s="25"/>
      <c r="D69" s="23"/>
      <c r="E69" s="30"/>
      <c r="F69" s="30"/>
      <c r="G69" s="30"/>
      <c r="H69" s="30"/>
      <c r="I69" s="30"/>
      <c r="J69" s="30"/>
      <c r="K69" s="31"/>
      <c r="L69" s="30"/>
      <c r="M69" s="30"/>
      <c r="N69" s="30"/>
      <c r="O69" s="23"/>
      <c r="P69" s="23"/>
    </row>
    <row r="70" spans="1:16" s="8" customFormat="1" ht="45">
      <c r="A70" s="20" t="s">
        <v>181</v>
      </c>
      <c r="B70" s="19" t="s">
        <v>182</v>
      </c>
      <c r="C70" s="25">
        <f t="shared" si="0"/>
        <v>0</v>
      </c>
      <c r="D70" s="25">
        <f t="shared" si="1"/>
        <v>0</v>
      </c>
      <c r="E70" s="31"/>
      <c r="F70" s="31">
        <f>F72</f>
        <v>0</v>
      </c>
      <c r="G70" s="31"/>
      <c r="H70" s="31"/>
      <c r="I70" s="31"/>
      <c r="J70" s="31"/>
      <c r="K70" s="31"/>
      <c r="L70" s="31"/>
      <c r="M70" s="31"/>
      <c r="N70" s="31"/>
      <c r="O70" s="25"/>
      <c r="P70" s="25"/>
    </row>
    <row r="71" spans="1:16">
      <c r="A71" s="12"/>
      <c r="B71" s="16" t="s">
        <v>113</v>
      </c>
      <c r="C71" s="25"/>
      <c r="D71" s="25"/>
      <c r="E71" s="30"/>
      <c r="F71" s="30"/>
      <c r="G71" s="30"/>
      <c r="H71" s="30"/>
      <c r="I71" s="30"/>
      <c r="J71" s="30"/>
      <c r="K71" s="31"/>
      <c r="L71" s="30"/>
      <c r="M71" s="30"/>
      <c r="N71" s="30"/>
      <c r="O71" s="23"/>
      <c r="P71" s="23"/>
    </row>
    <row r="72" spans="1:16" ht="25.5">
      <c r="A72" s="21" t="s">
        <v>173</v>
      </c>
      <c r="B72" s="29" t="s">
        <v>183</v>
      </c>
      <c r="C72" s="25">
        <f t="shared" si="0"/>
        <v>0</v>
      </c>
      <c r="D72" s="23">
        <f t="shared" si="1"/>
        <v>0</v>
      </c>
      <c r="E72" s="30"/>
      <c r="F72" s="30">
        <v>0</v>
      </c>
      <c r="G72" s="30"/>
      <c r="H72" s="30"/>
      <c r="I72" s="30"/>
      <c r="J72" s="30"/>
      <c r="K72" s="31"/>
      <c r="L72" s="30"/>
      <c r="M72" s="30"/>
      <c r="N72" s="30"/>
      <c r="O72" s="23"/>
      <c r="P72" s="23"/>
    </row>
    <row r="73" spans="1:16" s="8" customFormat="1" ht="45">
      <c r="A73" s="20" t="s">
        <v>184</v>
      </c>
      <c r="B73" s="19" t="s">
        <v>185</v>
      </c>
      <c r="C73" s="25">
        <f t="shared" si="0"/>
        <v>255530</v>
      </c>
      <c r="D73" s="25">
        <f t="shared" si="1"/>
        <v>123000</v>
      </c>
      <c r="E73" s="31"/>
      <c r="F73" s="31">
        <f>SUM(F75:F79)</f>
        <v>123000</v>
      </c>
      <c r="G73" s="31">
        <f>H73</f>
        <v>58000</v>
      </c>
      <c r="H73" s="31">
        <f>H75+H76+H77+H786</f>
        <v>58000</v>
      </c>
      <c r="I73" s="31"/>
      <c r="J73" s="31"/>
      <c r="K73" s="31">
        <f>L73</f>
        <v>74530</v>
      </c>
      <c r="L73" s="31">
        <f>L77+L78+L79</f>
        <v>74530</v>
      </c>
      <c r="M73" s="31"/>
      <c r="N73" s="31"/>
      <c r="O73" s="25"/>
      <c r="P73" s="25"/>
    </row>
    <row r="74" spans="1:16">
      <c r="A74" s="12"/>
      <c r="B74" s="16" t="s">
        <v>113</v>
      </c>
      <c r="C74" s="25"/>
      <c r="D74" s="25"/>
      <c r="E74" s="30"/>
      <c r="F74" s="30"/>
      <c r="G74" s="31">
        <f t="shared" ref="G74:G79" si="3">H74</f>
        <v>0</v>
      </c>
      <c r="H74" s="30"/>
      <c r="I74" s="30"/>
      <c r="J74" s="30"/>
      <c r="K74" s="31"/>
      <c r="L74" s="30"/>
      <c r="M74" s="30"/>
      <c r="N74" s="30"/>
      <c r="O74" s="23"/>
      <c r="P74" s="23"/>
    </row>
    <row r="75" spans="1:16">
      <c r="A75" s="21" t="s">
        <v>186</v>
      </c>
      <c r="B75" s="16" t="s">
        <v>187</v>
      </c>
      <c r="C75" s="25">
        <f t="shared" si="0"/>
        <v>140000</v>
      </c>
      <c r="D75" s="23">
        <f t="shared" si="1"/>
        <v>100000</v>
      </c>
      <c r="E75" s="30"/>
      <c r="F75" s="30">
        <v>100000</v>
      </c>
      <c r="G75" s="30">
        <f t="shared" si="3"/>
        <v>40000</v>
      </c>
      <c r="H75" s="30">
        <v>40000</v>
      </c>
      <c r="I75" s="30"/>
      <c r="J75" s="30"/>
      <c r="K75" s="31"/>
      <c r="L75" s="30"/>
      <c r="M75" s="30"/>
      <c r="N75" s="30"/>
      <c r="O75" s="23"/>
      <c r="P75" s="23"/>
    </row>
    <row r="76" spans="1:16" ht="28.5">
      <c r="A76" s="21" t="s">
        <v>188</v>
      </c>
      <c r="B76" s="16" t="s">
        <v>189</v>
      </c>
      <c r="C76" s="25">
        <f t="shared" si="0"/>
        <v>21000</v>
      </c>
      <c r="D76" s="23">
        <f t="shared" si="1"/>
        <v>13000</v>
      </c>
      <c r="E76" s="30"/>
      <c r="F76" s="30">
        <v>13000</v>
      </c>
      <c r="G76" s="30">
        <f t="shared" si="3"/>
        <v>8000</v>
      </c>
      <c r="H76" s="30">
        <v>8000</v>
      </c>
      <c r="I76" s="30"/>
      <c r="J76" s="30"/>
      <c r="K76" s="31"/>
      <c r="L76" s="30"/>
      <c r="M76" s="30"/>
      <c r="N76" s="30"/>
      <c r="O76" s="23"/>
      <c r="P76" s="23"/>
    </row>
    <row r="77" spans="1:16" ht="28.5">
      <c r="A77" s="21" t="s">
        <v>190</v>
      </c>
      <c r="B77" s="16" t="s">
        <v>191</v>
      </c>
      <c r="C77" s="25">
        <f t="shared" si="0"/>
        <v>25000</v>
      </c>
      <c r="D77" s="23">
        <f t="shared" si="1"/>
        <v>10000</v>
      </c>
      <c r="E77" s="30"/>
      <c r="F77" s="30">
        <v>10000</v>
      </c>
      <c r="G77" s="30">
        <f t="shared" si="3"/>
        <v>10000</v>
      </c>
      <c r="H77" s="30">
        <v>10000</v>
      </c>
      <c r="I77" s="30"/>
      <c r="J77" s="30"/>
      <c r="K77" s="30">
        <f>L77</f>
        <v>5000</v>
      </c>
      <c r="L77" s="30">
        <v>5000</v>
      </c>
      <c r="M77" s="30"/>
      <c r="N77" s="30"/>
      <c r="O77" s="23"/>
      <c r="P77" s="23"/>
    </row>
    <row r="78" spans="1:16" ht="28.5">
      <c r="A78" s="21" t="s">
        <v>192</v>
      </c>
      <c r="B78" s="16" t="s">
        <v>193</v>
      </c>
      <c r="C78" s="25">
        <f t="shared" si="0"/>
        <v>69530</v>
      </c>
      <c r="D78" s="23">
        <f t="shared" si="1"/>
        <v>0</v>
      </c>
      <c r="E78" s="30"/>
      <c r="F78" s="30"/>
      <c r="G78" s="31">
        <f t="shared" si="3"/>
        <v>0</v>
      </c>
      <c r="H78" s="30"/>
      <c r="I78" s="30"/>
      <c r="J78" s="30"/>
      <c r="K78" s="30">
        <f>L78</f>
        <v>69530</v>
      </c>
      <c r="L78" s="30">
        <v>69530</v>
      </c>
      <c r="M78" s="30"/>
      <c r="N78" s="30"/>
      <c r="O78" s="23"/>
      <c r="P78" s="23"/>
    </row>
    <row r="79" spans="1:16">
      <c r="A79" s="21" t="s">
        <v>194</v>
      </c>
      <c r="B79" s="16" t="s">
        <v>195</v>
      </c>
      <c r="C79" s="25">
        <f t="shared" si="0"/>
        <v>0</v>
      </c>
      <c r="D79" s="23">
        <f>E79+F79</f>
        <v>0</v>
      </c>
      <c r="E79" s="30"/>
      <c r="F79" s="30"/>
      <c r="G79" s="31">
        <f t="shared" si="3"/>
        <v>0</v>
      </c>
      <c r="H79" s="30"/>
      <c r="I79" s="30"/>
      <c r="J79" s="30"/>
      <c r="K79" s="30">
        <f>L79</f>
        <v>0</v>
      </c>
      <c r="L79" s="30">
        <v>0</v>
      </c>
      <c r="M79" s="30"/>
      <c r="N79" s="30"/>
      <c r="O79" s="23"/>
      <c r="P79" s="23"/>
    </row>
    <row r="80" spans="1:16" ht="30">
      <c r="A80" s="12"/>
      <c r="B80" s="19" t="s">
        <v>196</v>
      </c>
      <c r="C80" s="25">
        <f t="shared" si="0"/>
        <v>0</v>
      </c>
      <c r="D80" s="23">
        <f>E80+F80</f>
        <v>0</v>
      </c>
      <c r="E80" s="30">
        <v>0</v>
      </c>
      <c r="F80" s="30">
        <f>F9-F20</f>
        <v>0</v>
      </c>
      <c r="G80" s="30">
        <v>0</v>
      </c>
      <c r="H80" s="30">
        <f>H9-H20</f>
        <v>0</v>
      </c>
      <c r="I80" s="30"/>
      <c r="J80" s="30"/>
      <c r="K80" s="30">
        <v>0</v>
      </c>
      <c r="L80" s="30">
        <f>L9-L20</f>
        <v>0</v>
      </c>
      <c r="M80" s="30"/>
      <c r="N80" s="30"/>
      <c r="O80" s="23"/>
      <c r="P80" s="23"/>
    </row>
    <row r="81" spans="2:10">
      <c r="B81" s="5" t="s">
        <v>197</v>
      </c>
    </row>
    <row r="82" spans="2:10" ht="9" customHeight="1"/>
    <row r="83" spans="2:10">
      <c r="B83" s="83" t="s">
        <v>198</v>
      </c>
      <c r="C83" s="84"/>
      <c r="D83" s="84"/>
      <c r="E83" s="85"/>
      <c r="F83" s="83"/>
      <c r="G83" s="84"/>
      <c r="H83" s="84"/>
      <c r="I83" s="85"/>
    </row>
    <row r="84" spans="2:10" ht="18" customHeight="1">
      <c r="B84" s="83" t="s">
        <v>199</v>
      </c>
      <c r="C84" s="84"/>
      <c r="D84" s="84"/>
      <c r="E84" s="85"/>
      <c r="F84" s="83"/>
      <c r="G84" s="84"/>
      <c r="H84" s="84"/>
      <c r="I84" s="85"/>
    </row>
    <row r="86" spans="2:10">
      <c r="B86" s="5" t="s">
        <v>200</v>
      </c>
      <c r="C86" s="5" t="s">
        <v>201</v>
      </c>
      <c r="F86" s="86" t="s">
        <v>202</v>
      </c>
      <c r="G86" s="86"/>
      <c r="H86" s="86"/>
    </row>
    <row r="87" spans="2:10">
      <c r="C87" s="87" t="s">
        <v>203</v>
      </c>
      <c r="D87" s="87"/>
      <c r="F87" s="87" t="s">
        <v>204</v>
      </c>
      <c r="G87" s="87"/>
      <c r="H87" s="87"/>
      <c r="I87" s="87"/>
    </row>
    <row r="90" spans="2:10">
      <c r="B90" s="5" t="s">
        <v>205</v>
      </c>
      <c r="D90" s="5" t="s">
        <v>201</v>
      </c>
      <c r="G90" s="86" t="s">
        <v>206</v>
      </c>
      <c r="H90" s="86"/>
      <c r="I90" s="86"/>
      <c r="J90" s="86"/>
    </row>
    <row r="91" spans="2:10">
      <c r="D91" s="87" t="s">
        <v>203</v>
      </c>
      <c r="E91" s="87"/>
      <c r="G91" s="90" t="s">
        <v>204</v>
      </c>
      <c r="H91" s="90"/>
      <c r="I91" s="90"/>
      <c r="J91" s="90"/>
    </row>
    <row r="94" spans="2:10">
      <c r="B94" s="5" t="s">
        <v>207</v>
      </c>
      <c r="C94" s="5" t="s">
        <v>201</v>
      </c>
      <c r="F94" s="86" t="s">
        <v>206</v>
      </c>
      <c r="G94" s="86"/>
      <c r="H94" s="86"/>
    </row>
    <row r="95" spans="2:10">
      <c r="C95" s="87" t="s">
        <v>203</v>
      </c>
      <c r="D95" s="87"/>
      <c r="F95" s="87" t="s">
        <v>204</v>
      </c>
      <c r="G95" s="87"/>
      <c r="H95" s="87"/>
      <c r="I95" s="87"/>
    </row>
    <row r="96" spans="2:10">
      <c r="B96" s="5" t="s">
        <v>209</v>
      </c>
    </row>
  </sheetData>
  <mergeCells count="26">
    <mergeCell ref="F94:H94"/>
    <mergeCell ref="C95:D95"/>
    <mergeCell ref="F95:I95"/>
    <mergeCell ref="F86:H86"/>
    <mergeCell ref="C87:D87"/>
    <mergeCell ref="F87:I87"/>
    <mergeCell ref="G90:J90"/>
    <mergeCell ref="D91:E91"/>
    <mergeCell ref="G91:J91"/>
    <mergeCell ref="O5:O6"/>
    <mergeCell ref="P5:P6"/>
    <mergeCell ref="B83:E83"/>
    <mergeCell ref="F83:I83"/>
    <mergeCell ref="B84:E84"/>
    <mergeCell ref="F84:I84"/>
    <mergeCell ref="C1:M2"/>
    <mergeCell ref="C3:M3"/>
    <mergeCell ref="A5:A6"/>
    <mergeCell ref="B5:B6"/>
    <mergeCell ref="C5:C6"/>
    <mergeCell ref="D5:D6"/>
    <mergeCell ref="E5:F5"/>
    <mergeCell ref="G5:G6"/>
    <mergeCell ref="H5:J5"/>
    <mergeCell ref="K5:K6"/>
    <mergeCell ref="L5:N5"/>
  </mergeCells>
  <pageMargins left="0.7" right="0.7" top="0.75" bottom="0.75" header="0.3" footer="0.3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96"/>
  <sheetViews>
    <sheetView tabSelected="1" topLeftCell="A64" workbookViewId="0">
      <selection activeCell="F60" sqref="F60"/>
    </sheetView>
  </sheetViews>
  <sheetFormatPr defaultRowHeight="14.25"/>
  <cols>
    <col min="1" max="1" width="8.5703125" style="5" customWidth="1"/>
    <col min="2" max="2" width="26.28515625" style="5" customWidth="1"/>
    <col min="3" max="3" width="12.5703125" style="5" customWidth="1"/>
    <col min="4" max="4" width="11.85546875" style="5" customWidth="1"/>
    <col min="5" max="5" width="7.28515625" style="5" customWidth="1"/>
    <col min="6" max="6" width="12.140625" style="32" customWidth="1"/>
    <col min="7" max="7" width="10.140625" style="5" customWidth="1"/>
    <col min="8" max="8" width="11.28515625" style="32" customWidth="1"/>
    <col min="9" max="9" width="6" style="5" customWidth="1"/>
    <col min="10" max="10" width="5.7109375" style="5" customWidth="1"/>
    <col min="11" max="11" width="9.7109375" style="5" customWidth="1"/>
    <col min="12" max="12" width="10.7109375" style="32" customWidth="1"/>
    <col min="13" max="14" width="5.85546875" style="5" customWidth="1"/>
    <col min="15" max="15" width="11.42578125" style="5" customWidth="1"/>
    <col min="16" max="16" width="7.140625" style="5" customWidth="1"/>
    <col min="17" max="16384" width="9.140625" style="5"/>
  </cols>
  <sheetData>
    <row r="1" spans="1:16" ht="14.25" customHeight="1">
      <c r="C1" s="68" t="s">
        <v>56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6" ht="15" customHeight="1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6" ht="15.75" customHeight="1">
      <c r="C3" s="68" t="s">
        <v>213</v>
      </c>
      <c r="D3" s="68"/>
      <c r="E3" s="68"/>
      <c r="F3" s="68"/>
      <c r="G3" s="68"/>
      <c r="H3" s="68"/>
      <c r="I3" s="68"/>
      <c r="J3" s="68"/>
      <c r="K3" s="68"/>
      <c r="L3" s="68"/>
      <c r="M3" s="68"/>
    </row>
    <row r="5" spans="1:16" ht="120" customHeight="1">
      <c r="A5" s="69" t="s">
        <v>58</v>
      </c>
      <c r="B5" s="69" t="s">
        <v>59</v>
      </c>
      <c r="C5" s="71" t="s">
        <v>60</v>
      </c>
      <c r="D5" s="71" t="s">
        <v>61</v>
      </c>
      <c r="E5" s="73" t="s">
        <v>62</v>
      </c>
      <c r="F5" s="74"/>
      <c r="G5" s="75" t="s">
        <v>63</v>
      </c>
      <c r="H5" s="77" t="s">
        <v>62</v>
      </c>
      <c r="I5" s="78"/>
      <c r="J5" s="79"/>
      <c r="K5" s="75" t="s">
        <v>64</v>
      </c>
      <c r="L5" s="73" t="s">
        <v>62</v>
      </c>
      <c r="M5" s="80"/>
      <c r="N5" s="74"/>
      <c r="O5" s="81" t="s">
        <v>65</v>
      </c>
      <c r="P5" s="71" t="s">
        <v>66</v>
      </c>
    </row>
    <row r="6" spans="1:16" ht="123" customHeight="1">
      <c r="A6" s="70"/>
      <c r="B6" s="70"/>
      <c r="C6" s="72"/>
      <c r="D6" s="72"/>
      <c r="E6" s="10" t="s">
        <v>67</v>
      </c>
      <c r="F6" s="10" t="s">
        <v>68</v>
      </c>
      <c r="G6" s="76"/>
      <c r="H6" s="10" t="s">
        <v>69</v>
      </c>
      <c r="I6" s="10" t="s">
        <v>70</v>
      </c>
      <c r="J6" s="10" t="s">
        <v>71</v>
      </c>
      <c r="K6" s="76"/>
      <c r="L6" s="10" t="s">
        <v>72</v>
      </c>
      <c r="M6" s="10" t="s">
        <v>73</v>
      </c>
      <c r="N6" s="10" t="s">
        <v>74</v>
      </c>
      <c r="O6" s="82"/>
      <c r="P6" s="72"/>
    </row>
    <row r="7" spans="1:16">
      <c r="A7" s="33">
        <v>1</v>
      </c>
      <c r="B7" s="33">
        <v>2</v>
      </c>
      <c r="C7" s="33">
        <v>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3">
        <v>15</v>
      </c>
      <c r="P7" s="11">
        <v>16</v>
      </c>
    </row>
    <row r="8" spans="1:16" ht="30">
      <c r="A8" s="12"/>
      <c r="B8" s="13" t="s">
        <v>75</v>
      </c>
      <c r="C8" s="23">
        <f>D8+G8+K8+O8+P8</f>
        <v>0</v>
      </c>
      <c r="D8" s="23">
        <f>E8+F8</f>
        <v>0</v>
      </c>
      <c r="E8" s="30">
        <v>0</v>
      </c>
      <c r="F8" s="30">
        <v>0</v>
      </c>
      <c r="G8" s="30">
        <f>H8+I8+J8</f>
        <v>0</v>
      </c>
      <c r="H8" s="30">
        <v>0</v>
      </c>
      <c r="I8" s="30">
        <v>0</v>
      </c>
      <c r="J8" s="30">
        <v>0</v>
      </c>
      <c r="K8" s="30">
        <f>L8+M8+N8</f>
        <v>0</v>
      </c>
      <c r="L8" s="30">
        <v>0</v>
      </c>
      <c r="M8" s="30">
        <v>0</v>
      </c>
      <c r="N8" s="30">
        <v>0</v>
      </c>
      <c r="O8" s="23">
        <v>0</v>
      </c>
      <c r="P8" s="24">
        <v>0</v>
      </c>
    </row>
    <row r="9" spans="1:16" s="8" customFormat="1" ht="15">
      <c r="A9" s="14">
        <v>1</v>
      </c>
      <c r="B9" s="14" t="s">
        <v>76</v>
      </c>
      <c r="C9" s="25">
        <f t="shared" ref="C9:C80" si="0">D9+G9+K9+O9+P9</f>
        <v>5181620</v>
      </c>
      <c r="D9" s="25">
        <f t="shared" ref="D9:D78" si="1">E9+F9</f>
        <v>4313620</v>
      </c>
      <c r="E9" s="31">
        <v>0</v>
      </c>
      <c r="F9" s="31">
        <f>F10</f>
        <v>4313620</v>
      </c>
      <c r="G9" s="31">
        <f>H9+I9+J9</f>
        <v>420000</v>
      </c>
      <c r="H9" s="31">
        <f>H11</f>
        <v>420000</v>
      </c>
      <c r="I9" s="31"/>
      <c r="J9" s="31"/>
      <c r="K9" s="31">
        <f>L9+M9+N9</f>
        <v>448000</v>
      </c>
      <c r="L9" s="31">
        <f>L12</f>
        <v>448000</v>
      </c>
      <c r="M9" s="31"/>
      <c r="N9" s="31"/>
      <c r="O9" s="25"/>
      <c r="P9" s="26"/>
    </row>
    <row r="10" spans="1:16" ht="42.75">
      <c r="A10" s="12" t="s">
        <v>77</v>
      </c>
      <c r="B10" s="15" t="s">
        <v>78</v>
      </c>
      <c r="C10" s="23">
        <f t="shared" si="0"/>
        <v>4313620</v>
      </c>
      <c r="D10" s="23">
        <f>F10</f>
        <v>4313620</v>
      </c>
      <c r="E10" s="30"/>
      <c r="F10" s="30">
        <v>4313620</v>
      </c>
      <c r="G10" s="30"/>
      <c r="H10" s="30"/>
      <c r="I10" s="30"/>
      <c r="J10" s="30"/>
      <c r="K10" s="30"/>
      <c r="L10" s="30"/>
      <c r="M10" s="30"/>
      <c r="N10" s="30"/>
      <c r="O10" s="23"/>
      <c r="P10" s="24"/>
    </row>
    <row r="11" spans="1:16" ht="28.5">
      <c r="A11" s="12" t="s">
        <v>79</v>
      </c>
      <c r="B11" s="15" t="s">
        <v>80</v>
      </c>
      <c r="C11" s="23">
        <f t="shared" si="0"/>
        <v>420000</v>
      </c>
      <c r="D11" s="23"/>
      <c r="E11" s="30"/>
      <c r="F11" s="30"/>
      <c r="G11" s="30">
        <f>H11+I11+J11</f>
        <v>420000</v>
      </c>
      <c r="H11" s="30">
        <v>420000</v>
      </c>
      <c r="I11" s="30"/>
      <c r="J11" s="30"/>
      <c r="K11" s="30"/>
      <c r="L11" s="30"/>
      <c r="M11" s="30"/>
      <c r="N11" s="30"/>
      <c r="O11" s="23"/>
      <c r="P11" s="24"/>
    </row>
    <row r="12" spans="1:16" ht="28.5">
      <c r="A12" s="12" t="s">
        <v>81</v>
      </c>
      <c r="B12" s="16" t="s">
        <v>82</v>
      </c>
      <c r="C12" s="23">
        <f t="shared" si="0"/>
        <v>448000</v>
      </c>
      <c r="D12" s="23"/>
      <c r="E12" s="30"/>
      <c r="F12" s="30"/>
      <c r="G12" s="30"/>
      <c r="H12" s="30"/>
      <c r="I12" s="30"/>
      <c r="J12" s="30"/>
      <c r="K12" s="30">
        <f>L12+M12+N12</f>
        <v>448000</v>
      </c>
      <c r="L12" s="30">
        <v>448000</v>
      </c>
      <c r="M12" s="30"/>
      <c r="N12" s="30"/>
      <c r="O12" s="23"/>
      <c r="P12" s="24"/>
    </row>
    <row r="13" spans="1:16" ht="171">
      <c r="A13" s="17" t="s">
        <v>83</v>
      </c>
      <c r="B13" s="16" t="s">
        <v>84</v>
      </c>
      <c r="C13" s="23"/>
      <c r="D13" s="2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3"/>
      <c r="P13" s="24"/>
    </row>
    <row r="14" spans="1:16" ht="90.75" customHeight="1">
      <c r="A14" s="18" t="s">
        <v>85</v>
      </c>
      <c r="B14" s="22" t="s">
        <v>86</v>
      </c>
      <c r="C14" s="23">
        <f t="shared" si="0"/>
        <v>448000</v>
      </c>
      <c r="D14" s="23"/>
      <c r="E14" s="30"/>
      <c r="F14" s="30"/>
      <c r="G14" s="30"/>
      <c r="H14" s="30"/>
      <c r="I14" s="30"/>
      <c r="J14" s="30"/>
      <c r="K14" s="30">
        <f>L14+M14+N14</f>
        <v>448000</v>
      </c>
      <c r="L14" s="30">
        <v>448000</v>
      </c>
      <c r="M14" s="30"/>
      <c r="N14" s="30"/>
      <c r="O14" s="23"/>
      <c r="P14" s="24"/>
    </row>
    <row r="15" spans="1:16">
      <c r="A15" s="18" t="s">
        <v>87</v>
      </c>
      <c r="B15" s="16" t="s">
        <v>88</v>
      </c>
      <c r="C15" s="23"/>
      <c r="D15" s="2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3"/>
      <c r="P15" s="24"/>
    </row>
    <row r="16" spans="1:16" ht="71.25">
      <c r="A16" s="18" t="s">
        <v>89</v>
      </c>
      <c r="B16" s="16" t="s">
        <v>90</v>
      </c>
      <c r="C16" s="23"/>
      <c r="D16" s="2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3"/>
      <c r="P16" s="24"/>
    </row>
    <row r="17" spans="1:16">
      <c r="A17" s="18" t="s">
        <v>91</v>
      </c>
      <c r="B17" s="16" t="s">
        <v>88</v>
      </c>
      <c r="C17" s="23"/>
      <c r="D17" s="2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3"/>
      <c r="P17" s="24"/>
    </row>
    <row r="18" spans="1:16">
      <c r="A18" s="18" t="s">
        <v>92</v>
      </c>
      <c r="B18" s="16" t="s">
        <v>88</v>
      </c>
      <c r="C18" s="23"/>
      <c r="D18" s="2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3"/>
      <c r="P18" s="24"/>
    </row>
    <row r="19" spans="1:16" s="8" customFormat="1" ht="15">
      <c r="A19" s="14"/>
      <c r="B19" s="19" t="s">
        <v>93</v>
      </c>
      <c r="C19" s="25">
        <f t="shared" si="0"/>
        <v>5181620</v>
      </c>
      <c r="D19" s="25">
        <f t="shared" si="1"/>
        <v>4313620</v>
      </c>
      <c r="E19" s="31"/>
      <c r="F19" s="31">
        <f>SUM(F10:F18)</f>
        <v>4313620</v>
      </c>
      <c r="G19" s="31">
        <f>H19+I19+J19</f>
        <v>420000</v>
      </c>
      <c r="H19" s="31">
        <f>SUM(H10:H18)</f>
        <v>420000</v>
      </c>
      <c r="I19" s="31"/>
      <c r="J19" s="31"/>
      <c r="K19" s="31">
        <f>L19+M19+N19</f>
        <v>448000</v>
      </c>
      <c r="L19" s="31">
        <f>L8+L9</f>
        <v>448000</v>
      </c>
      <c r="M19" s="31"/>
      <c r="N19" s="31"/>
      <c r="O19" s="25"/>
      <c r="P19" s="26"/>
    </row>
    <row r="20" spans="1:16" s="8" customFormat="1" ht="30">
      <c r="A20" s="20" t="s">
        <v>94</v>
      </c>
      <c r="B20" s="19" t="s">
        <v>95</v>
      </c>
      <c r="C20" s="25">
        <f>C21+C26+C62+C63+C70+C73</f>
        <v>5181620</v>
      </c>
      <c r="D20" s="25">
        <f t="shared" si="1"/>
        <v>4313620</v>
      </c>
      <c r="E20" s="31"/>
      <c r="F20" s="31">
        <f>F21+F26+F62+F63+F70+F73</f>
        <v>4313620</v>
      </c>
      <c r="G20" s="31">
        <f>H20</f>
        <v>420000</v>
      </c>
      <c r="H20" s="31">
        <f>H21+H26+H63+H73</f>
        <v>420000</v>
      </c>
      <c r="I20" s="31"/>
      <c r="J20" s="31"/>
      <c r="K20" s="31">
        <f>L20</f>
        <v>448000</v>
      </c>
      <c r="L20" s="31">
        <f>L21+L26+L62+L73</f>
        <v>448000</v>
      </c>
      <c r="M20" s="31"/>
      <c r="N20" s="31"/>
      <c r="O20" s="25"/>
      <c r="P20" s="25"/>
    </row>
    <row r="21" spans="1:16" s="8" customFormat="1" ht="33.75" customHeight="1">
      <c r="A21" s="20" t="s">
        <v>96</v>
      </c>
      <c r="B21" s="19" t="s">
        <v>97</v>
      </c>
      <c r="C21" s="25">
        <f t="shared" si="0"/>
        <v>4440862</v>
      </c>
      <c r="D21" s="25">
        <f t="shared" si="1"/>
        <v>3796372</v>
      </c>
      <c r="E21" s="31"/>
      <c r="F21" s="31">
        <f>F23+F24+F25</f>
        <v>3796372</v>
      </c>
      <c r="G21" s="31">
        <f>G23+G24+G25</f>
        <v>318990</v>
      </c>
      <c r="H21" s="31">
        <f>H23+H25</f>
        <v>318990</v>
      </c>
      <c r="I21" s="31"/>
      <c r="J21" s="31"/>
      <c r="K21" s="31">
        <f>K23+K24+K25</f>
        <v>325500</v>
      </c>
      <c r="L21" s="31">
        <f>L23+L25</f>
        <v>325500</v>
      </c>
      <c r="M21" s="31"/>
      <c r="N21" s="31"/>
      <c r="O21" s="25"/>
      <c r="P21" s="25"/>
    </row>
    <row r="22" spans="1:16" ht="15">
      <c r="A22" s="20"/>
      <c r="B22" s="16" t="s">
        <v>98</v>
      </c>
      <c r="C22" s="25"/>
      <c r="D22" s="25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  <c r="P22" s="23"/>
    </row>
    <row r="23" spans="1:16" ht="18.75" customHeight="1">
      <c r="A23" s="21" t="s">
        <v>99</v>
      </c>
      <c r="B23" s="16" t="s">
        <v>100</v>
      </c>
      <c r="C23" s="25">
        <f>D23+G23+K23+O23+P23</f>
        <v>3410800</v>
      </c>
      <c r="D23" s="25">
        <f t="shared" si="1"/>
        <v>2915800</v>
      </c>
      <c r="E23" s="30"/>
      <c r="F23" s="30">
        <v>2915800</v>
      </c>
      <c r="G23" s="30">
        <v>245000</v>
      </c>
      <c r="H23" s="30">
        <v>245000</v>
      </c>
      <c r="I23" s="30"/>
      <c r="J23" s="30"/>
      <c r="K23" s="30">
        <f>L23</f>
        <v>250000</v>
      </c>
      <c r="L23" s="30">
        <v>250000</v>
      </c>
      <c r="M23" s="30"/>
      <c r="N23" s="30"/>
      <c r="O23" s="23"/>
      <c r="P23" s="23"/>
    </row>
    <row r="24" spans="1:16" ht="23.25" customHeight="1">
      <c r="A24" s="21" t="s">
        <v>101</v>
      </c>
      <c r="B24" s="16" t="s">
        <v>102</v>
      </c>
      <c r="C24" s="25">
        <f t="shared" si="0"/>
        <v>0</v>
      </c>
      <c r="D24" s="25">
        <f t="shared" si="1"/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3"/>
      <c r="P24" s="23"/>
    </row>
    <row r="25" spans="1:16" ht="28.5">
      <c r="A25" s="21" t="s">
        <v>103</v>
      </c>
      <c r="B25" s="16" t="s">
        <v>104</v>
      </c>
      <c r="C25" s="25">
        <f t="shared" si="0"/>
        <v>1030062</v>
      </c>
      <c r="D25" s="25">
        <f t="shared" si="1"/>
        <v>880572</v>
      </c>
      <c r="E25" s="30"/>
      <c r="F25" s="30">
        <v>880572</v>
      </c>
      <c r="G25" s="31">
        <f>H25+I25+J25</f>
        <v>73990</v>
      </c>
      <c r="H25" s="30">
        <v>73990</v>
      </c>
      <c r="I25" s="30"/>
      <c r="J25" s="30"/>
      <c r="K25" s="31">
        <f>L25</f>
        <v>75500</v>
      </c>
      <c r="L25" s="30">
        <v>75500</v>
      </c>
      <c r="M25" s="30"/>
      <c r="N25" s="30"/>
      <c r="O25" s="23"/>
      <c r="P25" s="23"/>
    </row>
    <row r="26" spans="1:16" s="8" customFormat="1" ht="30">
      <c r="A26" s="20" t="s">
        <v>105</v>
      </c>
      <c r="B26" s="19" t="s">
        <v>106</v>
      </c>
      <c r="C26" s="31">
        <f>C28+C30+C37+C48+C29</f>
        <v>463988</v>
      </c>
      <c r="D26" s="25">
        <f t="shared" si="1"/>
        <v>390748</v>
      </c>
      <c r="E26" s="31"/>
      <c r="F26" s="30">
        <f>F28+F30+F37+F48+F29</f>
        <v>390748</v>
      </c>
      <c r="G26" s="31">
        <f>H26</f>
        <v>45300</v>
      </c>
      <c r="H26" s="30">
        <f>H28+H30+H37+H48</f>
        <v>45300</v>
      </c>
      <c r="I26" s="31"/>
      <c r="J26" s="31"/>
      <c r="K26" s="31">
        <f>L26</f>
        <v>27940</v>
      </c>
      <c r="L26" s="31">
        <f>L28+L29+L30+L37+L48</f>
        <v>27940</v>
      </c>
      <c r="M26" s="31"/>
      <c r="N26" s="31"/>
      <c r="O26" s="25"/>
      <c r="P26" s="25"/>
    </row>
    <row r="27" spans="1:16">
      <c r="A27" s="21"/>
      <c r="B27" s="16" t="s">
        <v>98</v>
      </c>
      <c r="C27" s="25"/>
      <c r="D27" s="25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3"/>
      <c r="P27" s="23"/>
    </row>
    <row r="28" spans="1:16" s="8" customFormat="1" ht="15">
      <c r="A28" s="20" t="s">
        <v>107</v>
      </c>
      <c r="B28" s="19" t="s">
        <v>108</v>
      </c>
      <c r="C28" s="25">
        <f t="shared" si="0"/>
        <v>35000</v>
      </c>
      <c r="D28" s="25">
        <f t="shared" si="1"/>
        <v>35000</v>
      </c>
      <c r="E28" s="31"/>
      <c r="F28" s="31">
        <v>35000</v>
      </c>
      <c r="G28" s="31"/>
      <c r="H28" s="31"/>
      <c r="I28" s="31"/>
      <c r="J28" s="31"/>
      <c r="K28" s="31"/>
      <c r="L28" s="31"/>
      <c r="M28" s="31"/>
      <c r="N28" s="31"/>
      <c r="O28" s="25"/>
      <c r="P28" s="25"/>
    </row>
    <row r="29" spans="1:16" s="8" customFormat="1" ht="45">
      <c r="A29" s="20" t="s">
        <v>109</v>
      </c>
      <c r="B29" s="19" t="s">
        <v>110</v>
      </c>
      <c r="C29" s="31">
        <f t="shared" si="0"/>
        <v>5000</v>
      </c>
      <c r="D29" s="25">
        <f t="shared" si="1"/>
        <v>5000</v>
      </c>
      <c r="E29" s="31"/>
      <c r="F29" s="31">
        <v>5000</v>
      </c>
      <c r="G29" s="31"/>
      <c r="H29" s="31"/>
      <c r="I29" s="31"/>
      <c r="J29" s="31"/>
      <c r="K29" s="31"/>
      <c r="L29" s="31"/>
      <c r="M29" s="31"/>
      <c r="N29" s="31"/>
      <c r="O29" s="25"/>
      <c r="P29" s="25"/>
    </row>
    <row r="30" spans="1:16" s="8" customFormat="1" ht="30">
      <c r="A30" s="20" t="s">
        <v>111</v>
      </c>
      <c r="B30" s="19" t="s">
        <v>112</v>
      </c>
      <c r="C30" s="25">
        <f t="shared" si="0"/>
        <v>64540</v>
      </c>
      <c r="D30" s="25">
        <f t="shared" si="1"/>
        <v>19100</v>
      </c>
      <c r="E30" s="31"/>
      <c r="F30" s="31">
        <f>F32+F33+F34+F35</f>
        <v>19100</v>
      </c>
      <c r="G30" s="31">
        <f t="shared" ref="G30:L30" si="2">G32+G33+G34+G35</f>
        <v>28000</v>
      </c>
      <c r="H30" s="31">
        <f t="shared" si="2"/>
        <v>28000</v>
      </c>
      <c r="I30" s="31"/>
      <c r="J30" s="31"/>
      <c r="K30" s="31">
        <f t="shared" si="2"/>
        <v>17440</v>
      </c>
      <c r="L30" s="31">
        <f t="shared" si="2"/>
        <v>17440</v>
      </c>
      <c r="M30" s="31"/>
      <c r="N30" s="31"/>
      <c r="O30" s="25"/>
      <c r="P30" s="25"/>
    </row>
    <row r="31" spans="1:16">
      <c r="A31" s="21"/>
      <c r="B31" s="16" t="s">
        <v>113</v>
      </c>
      <c r="C31" s="25"/>
      <c r="D31" s="25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3"/>
      <c r="P31" s="23"/>
    </row>
    <row r="32" spans="1:16">
      <c r="A32" s="21" t="s">
        <v>114</v>
      </c>
      <c r="B32" s="16" t="s">
        <v>115</v>
      </c>
      <c r="C32" s="25">
        <f t="shared" si="0"/>
        <v>33800</v>
      </c>
      <c r="D32" s="25">
        <f t="shared" si="1"/>
        <v>12000</v>
      </c>
      <c r="E32" s="30"/>
      <c r="F32" s="30">
        <v>12000</v>
      </c>
      <c r="G32" s="30">
        <f>H32+I32+J32</f>
        <v>14000</v>
      </c>
      <c r="H32" s="30">
        <v>14000</v>
      </c>
      <c r="I32" s="30"/>
      <c r="J32" s="30"/>
      <c r="K32" s="30">
        <f>L32+M32+N32</f>
        <v>7800</v>
      </c>
      <c r="L32" s="30">
        <v>7800</v>
      </c>
      <c r="M32" s="30"/>
      <c r="N32" s="30"/>
      <c r="O32" s="23"/>
      <c r="P32" s="23"/>
    </row>
    <row r="33" spans="1:16">
      <c r="A33" s="21" t="s">
        <v>116</v>
      </c>
      <c r="B33" s="16" t="s">
        <v>117</v>
      </c>
      <c r="C33" s="25">
        <f t="shared" si="0"/>
        <v>28600</v>
      </c>
      <c r="D33" s="25">
        <f t="shared" si="1"/>
        <v>6000</v>
      </c>
      <c r="E33" s="30"/>
      <c r="F33" s="30">
        <v>6000</v>
      </c>
      <c r="G33" s="30">
        <f>H33+I33+J33</f>
        <v>14000</v>
      </c>
      <c r="H33" s="30">
        <v>14000</v>
      </c>
      <c r="I33" s="30"/>
      <c r="J33" s="30"/>
      <c r="K33" s="30">
        <f>L33+M33+N33</f>
        <v>8600</v>
      </c>
      <c r="L33" s="30">
        <v>8600</v>
      </c>
      <c r="M33" s="30"/>
      <c r="N33" s="30"/>
      <c r="O33" s="23"/>
      <c r="P33" s="23"/>
    </row>
    <row r="34" spans="1:16" ht="28.5">
      <c r="A34" s="21" t="s">
        <v>118</v>
      </c>
      <c r="B34" s="16" t="s">
        <v>119</v>
      </c>
      <c r="C34" s="25">
        <f t="shared" si="0"/>
        <v>1580</v>
      </c>
      <c r="D34" s="25">
        <f t="shared" si="1"/>
        <v>800</v>
      </c>
      <c r="E34" s="30"/>
      <c r="F34" s="30">
        <v>800</v>
      </c>
      <c r="G34" s="30"/>
      <c r="H34" s="30"/>
      <c r="I34" s="30"/>
      <c r="J34" s="30"/>
      <c r="K34" s="30">
        <f>L34+M34+N34</f>
        <v>780</v>
      </c>
      <c r="L34" s="30">
        <v>780</v>
      </c>
      <c r="M34" s="30"/>
      <c r="N34" s="30"/>
      <c r="O34" s="23"/>
      <c r="P34" s="23"/>
    </row>
    <row r="35" spans="1:16">
      <c r="A35" s="21" t="s">
        <v>120</v>
      </c>
      <c r="B35" s="16" t="s">
        <v>121</v>
      </c>
      <c r="C35" s="25">
        <f t="shared" si="0"/>
        <v>560</v>
      </c>
      <c r="D35" s="25">
        <f t="shared" si="1"/>
        <v>300</v>
      </c>
      <c r="E35" s="30"/>
      <c r="F35" s="30">
        <v>300</v>
      </c>
      <c r="G35" s="30"/>
      <c r="H35" s="30"/>
      <c r="I35" s="30"/>
      <c r="J35" s="30"/>
      <c r="K35" s="30">
        <f>L35+M35+N35</f>
        <v>260</v>
      </c>
      <c r="L35" s="30">
        <v>260</v>
      </c>
      <c r="M35" s="30"/>
      <c r="N35" s="30"/>
      <c r="O35" s="23"/>
      <c r="P35" s="23"/>
    </row>
    <row r="36" spans="1:16" s="8" customFormat="1" ht="29.25" customHeight="1">
      <c r="A36" s="20" t="s">
        <v>122</v>
      </c>
      <c r="B36" s="19" t="s">
        <v>123</v>
      </c>
      <c r="C36" s="25"/>
      <c r="D36" s="2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5"/>
      <c r="P36" s="25"/>
    </row>
    <row r="37" spans="1:16" s="8" customFormat="1" ht="28.5" customHeight="1">
      <c r="A37" s="20" t="s">
        <v>124</v>
      </c>
      <c r="B37" s="19" t="s">
        <v>125</v>
      </c>
      <c r="C37" s="25">
        <f t="shared" si="0"/>
        <v>107500</v>
      </c>
      <c r="D37" s="25">
        <f t="shared" si="1"/>
        <v>79700</v>
      </c>
      <c r="E37" s="31"/>
      <c r="F37" s="31">
        <f>SUM(F38:F46)</f>
        <v>79700</v>
      </c>
      <c r="G37" s="31">
        <f>H37</f>
        <v>17300</v>
      </c>
      <c r="H37" s="31">
        <f>SUM(H38:H46)</f>
        <v>17300</v>
      </c>
      <c r="I37" s="31"/>
      <c r="J37" s="31"/>
      <c r="K37" s="31">
        <f>L37</f>
        <v>10500</v>
      </c>
      <c r="L37" s="31">
        <f>L38+L39+L40+L41+L42+L43+L45+L46</f>
        <v>10500</v>
      </c>
      <c r="M37" s="31"/>
      <c r="N37" s="31"/>
      <c r="O37" s="25"/>
      <c r="P37" s="25"/>
    </row>
    <row r="38" spans="1:16">
      <c r="A38" s="21" t="s">
        <v>126</v>
      </c>
      <c r="B38" s="16" t="s">
        <v>127</v>
      </c>
      <c r="C38" s="25">
        <f t="shared" si="0"/>
        <v>2900</v>
      </c>
      <c r="D38" s="25"/>
      <c r="E38" s="30"/>
      <c r="F38" s="30"/>
      <c r="G38" s="30"/>
      <c r="H38" s="30"/>
      <c r="I38" s="30"/>
      <c r="J38" s="30"/>
      <c r="K38" s="30">
        <f>L38</f>
        <v>2900</v>
      </c>
      <c r="L38" s="30">
        <v>2900</v>
      </c>
      <c r="M38" s="30"/>
      <c r="N38" s="30"/>
      <c r="O38" s="23"/>
      <c r="P38" s="23"/>
    </row>
    <row r="39" spans="1:16">
      <c r="A39" s="21" t="s">
        <v>128</v>
      </c>
      <c r="B39" s="16" t="s">
        <v>129</v>
      </c>
      <c r="C39" s="25">
        <f>D39+G39+K39+O39+P39+F39</f>
        <v>17600</v>
      </c>
      <c r="D39" s="23">
        <f t="shared" si="1"/>
        <v>7000</v>
      </c>
      <c r="E39" s="30"/>
      <c r="F39" s="30">
        <v>7000</v>
      </c>
      <c r="G39" s="30"/>
      <c r="H39" s="30"/>
      <c r="I39" s="30"/>
      <c r="J39" s="30"/>
      <c r="K39" s="30">
        <f>L39</f>
        <v>3600</v>
      </c>
      <c r="L39" s="30">
        <v>3600</v>
      </c>
      <c r="M39" s="30"/>
      <c r="N39" s="30"/>
      <c r="O39" s="23"/>
      <c r="P39" s="23"/>
    </row>
    <row r="40" spans="1:16" ht="28.5">
      <c r="A40" s="21" t="s">
        <v>130</v>
      </c>
      <c r="B40" s="16" t="s">
        <v>131</v>
      </c>
      <c r="C40" s="25">
        <f t="shared" si="0"/>
        <v>13000</v>
      </c>
      <c r="D40" s="23">
        <f t="shared" si="1"/>
        <v>9000</v>
      </c>
      <c r="E40" s="30"/>
      <c r="F40" s="30">
        <v>9000</v>
      </c>
      <c r="G40" s="30"/>
      <c r="H40" s="30"/>
      <c r="I40" s="30"/>
      <c r="J40" s="30"/>
      <c r="K40" s="30">
        <f>L40</f>
        <v>4000</v>
      </c>
      <c r="L40" s="30">
        <v>4000</v>
      </c>
      <c r="M40" s="30"/>
      <c r="N40" s="30"/>
      <c r="O40" s="23"/>
      <c r="P40" s="23"/>
    </row>
    <row r="41" spans="1:16">
      <c r="A41" s="21" t="s">
        <v>132</v>
      </c>
      <c r="B41" s="16" t="s">
        <v>133</v>
      </c>
      <c r="C41" s="25">
        <f t="shared" si="0"/>
        <v>2000</v>
      </c>
      <c r="D41" s="23">
        <f t="shared" si="1"/>
        <v>2000</v>
      </c>
      <c r="E41" s="30"/>
      <c r="F41" s="30">
        <v>2000</v>
      </c>
      <c r="G41" s="30">
        <f>H41</f>
        <v>0</v>
      </c>
      <c r="H41" s="30"/>
      <c r="I41" s="30"/>
      <c r="J41" s="30"/>
      <c r="K41" s="31"/>
      <c r="L41" s="30"/>
      <c r="M41" s="30"/>
      <c r="N41" s="30"/>
      <c r="O41" s="23"/>
      <c r="P41" s="23"/>
    </row>
    <row r="42" spans="1:16" ht="28.5">
      <c r="A42" s="21" t="s">
        <v>134</v>
      </c>
      <c r="B42" s="16" t="s">
        <v>135</v>
      </c>
      <c r="C42" s="25">
        <f t="shared" si="0"/>
        <v>9000</v>
      </c>
      <c r="D42" s="23">
        <f t="shared" si="1"/>
        <v>2700</v>
      </c>
      <c r="E42" s="30"/>
      <c r="F42" s="30">
        <v>2700</v>
      </c>
      <c r="G42" s="30">
        <f>H42</f>
        <v>6300</v>
      </c>
      <c r="H42" s="30">
        <v>6300</v>
      </c>
      <c r="I42" s="30"/>
      <c r="J42" s="30"/>
      <c r="K42" s="31"/>
      <c r="L42" s="30"/>
      <c r="M42" s="30"/>
      <c r="N42" s="30"/>
      <c r="O42" s="23"/>
      <c r="P42" s="23"/>
    </row>
    <row r="43" spans="1:16" ht="28.5">
      <c r="A43" s="21" t="s">
        <v>136</v>
      </c>
      <c r="B43" s="16" t="s">
        <v>137</v>
      </c>
      <c r="C43" s="25">
        <f t="shared" si="0"/>
        <v>25000</v>
      </c>
      <c r="D43" s="23">
        <f t="shared" si="1"/>
        <v>25000</v>
      </c>
      <c r="E43" s="30"/>
      <c r="F43" s="30">
        <v>25000</v>
      </c>
      <c r="G43" s="30"/>
      <c r="H43" s="30"/>
      <c r="I43" s="30"/>
      <c r="J43" s="30"/>
      <c r="K43" s="31"/>
      <c r="L43" s="30"/>
      <c r="M43" s="30"/>
      <c r="N43" s="30"/>
      <c r="O43" s="23"/>
      <c r="P43" s="23"/>
    </row>
    <row r="44" spans="1:16" ht="28.5">
      <c r="A44" s="21" t="s">
        <v>138</v>
      </c>
      <c r="B44" s="16" t="s">
        <v>139</v>
      </c>
      <c r="C44" s="25">
        <f t="shared" si="0"/>
        <v>24000</v>
      </c>
      <c r="D44" s="23">
        <f t="shared" si="1"/>
        <v>16000</v>
      </c>
      <c r="E44" s="30"/>
      <c r="F44" s="30">
        <v>16000</v>
      </c>
      <c r="G44" s="30">
        <f>H44</f>
        <v>8000</v>
      </c>
      <c r="H44" s="30">
        <v>8000</v>
      </c>
      <c r="I44" s="30"/>
      <c r="J44" s="30"/>
      <c r="K44" s="31"/>
      <c r="L44" s="30"/>
      <c r="M44" s="30"/>
      <c r="N44" s="30"/>
      <c r="O44" s="23"/>
      <c r="P44" s="23"/>
    </row>
    <row r="45" spans="1:16" ht="28.5">
      <c r="A45" s="21" t="s">
        <v>140</v>
      </c>
      <c r="B45" s="16" t="s">
        <v>141</v>
      </c>
      <c r="C45" s="25">
        <f t="shared" si="0"/>
        <v>12000</v>
      </c>
      <c r="D45" s="23">
        <f t="shared" si="1"/>
        <v>12000</v>
      </c>
      <c r="E45" s="30"/>
      <c r="F45" s="30">
        <v>12000</v>
      </c>
      <c r="G45" s="30"/>
      <c r="H45" s="30"/>
      <c r="I45" s="30"/>
      <c r="J45" s="30"/>
      <c r="K45" s="31"/>
      <c r="L45" s="30"/>
      <c r="M45" s="30"/>
      <c r="N45" s="30"/>
      <c r="O45" s="23"/>
      <c r="P45" s="23"/>
    </row>
    <row r="46" spans="1:16" ht="16.5" customHeight="1">
      <c r="A46" s="21" t="s">
        <v>142</v>
      </c>
      <c r="B46" s="16" t="s">
        <v>143</v>
      </c>
      <c r="C46" s="25">
        <f t="shared" si="0"/>
        <v>9000</v>
      </c>
      <c r="D46" s="23">
        <f t="shared" si="1"/>
        <v>6000</v>
      </c>
      <c r="E46" s="30"/>
      <c r="F46" s="30">
        <v>6000</v>
      </c>
      <c r="G46" s="30">
        <f>H46</f>
        <v>3000</v>
      </c>
      <c r="H46" s="30">
        <v>3000</v>
      </c>
      <c r="I46" s="30"/>
      <c r="J46" s="30"/>
      <c r="K46" s="31"/>
      <c r="L46" s="30"/>
      <c r="M46" s="30"/>
      <c r="N46" s="30"/>
      <c r="O46" s="23"/>
      <c r="P46" s="23"/>
    </row>
    <row r="47" spans="1:16">
      <c r="A47" s="21"/>
      <c r="B47" s="16"/>
      <c r="C47" s="25"/>
      <c r="D47" s="23">
        <f t="shared" si="1"/>
        <v>0</v>
      </c>
      <c r="E47" s="30"/>
      <c r="F47" s="30"/>
      <c r="G47" s="30"/>
      <c r="H47" s="30"/>
      <c r="I47" s="30"/>
      <c r="J47" s="30"/>
      <c r="K47" s="31"/>
      <c r="L47" s="30"/>
      <c r="M47" s="30"/>
      <c r="N47" s="30"/>
      <c r="O47" s="23"/>
      <c r="P47" s="23"/>
    </row>
    <row r="48" spans="1:16" s="8" customFormat="1" ht="15">
      <c r="A48" s="20" t="s">
        <v>144</v>
      </c>
      <c r="B48" s="19" t="s">
        <v>145</v>
      </c>
      <c r="C48" s="25">
        <f>D48+G48+K48+O48+P48</f>
        <v>251948</v>
      </c>
      <c r="D48" s="25">
        <f t="shared" si="1"/>
        <v>251948</v>
      </c>
      <c r="E48" s="31"/>
      <c r="F48" s="31">
        <f>SUM(F50:F61)</f>
        <v>251948</v>
      </c>
      <c r="G48" s="31">
        <f>H48</f>
        <v>0</v>
      </c>
      <c r="H48" s="31">
        <f>SUM(H49:H61)</f>
        <v>0</v>
      </c>
      <c r="I48" s="31"/>
      <c r="J48" s="31"/>
      <c r="K48" s="31">
        <f>L48</f>
        <v>0</v>
      </c>
      <c r="L48" s="31">
        <f>SUM(L50:L61)</f>
        <v>0</v>
      </c>
      <c r="M48" s="31"/>
      <c r="N48" s="31"/>
      <c r="O48" s="25"/>
      <c r="P48" s="25"/>
    </row>
    <row r="49" spans="1:16">
      <c r="A49" s="12"/>
      <c r="B49" s="16" t="s">
        <v>113</v>
      </c>
      <c r="C49" s="25"/>
      <c r="D49" s="25"/>
      <c r="E49" s="30"/>
      <c r="F49" s="30"/>
      <c r="G49" s="30"/>
      <c r="H49" s="30"/>
      <c r="I49" s="30"/>
      <c r="J49" s="30"/>
      <c r="K49" s="31"/>
      <c r="L49" s="30"/>
      <c r="M49" s="30"/>
      <c r="N49" s="30"/>
      <c r="O49" s="23"/>
      <c r="P49" s="23"/>
    </row>
    <row r="50" spans="1:16">
      <c r="A50" s="21" t="s">
        <v>146</v>
      </c>
      <c r="B50" s="16" t="s">
        <v>147</v>
      </c>
      <c r="C50" s="25">
        <f t="shared" si="0"/>
        <v>17600</v>
      </c>
      <c r="D50" s="23">
        <f t="shared" si="1"/>
        <v>17600</v>
      </c>
      <c r="E50" s="30"/>
      <c r="F50" s="30">
        <v>17600</v>
      </c>
      <c r="G50" s="30"/>
      <c r="H50" s="30"/>
      <c r="I50" s="30"/>
      <c r="J50" s="30"/>
      <c r="K50" s="31"/>
      <c r="L50" s="30"/>
      <c r="M50" s="30"/>
      <c r="N50" s="30"/>
      <c r="O50" s="23"/>
      <c r="P50" s="23"/>
    </row>
    <row r="51" spans="1:16" ht="28.5">
      <c r="A51" s="21" t="s">
        <v>148</v>
      </c>
      <c r="B51" s="16" t="s">
        <v>149</v>
      </c>
      <c r="C51" s="25">
        <f t="shared" si="0"/>
        <v>25000</v>
      </c>
      <c r="D51" s="23">
        <f t="shared" si="1"/>
        <v>25000</v>
      </c>
      <c r="E51" s="30"/>
      <c r="F51" s="30">
        <v>25000</v>
      </c>
      <c r="G51" s="30"/>
      <c r="H51" s="30"/>
      <c r="I51" s="30"/>
      <c r="J51" s="30"/>
      <c r="K51" s="30"/>
      <c r="L51" s="30"/>
      <c r="M51" s="30"/>
      <c r="N51" s="30"/>
      <c r="O51" s="23"/>
      <c r="P51" s="23"/>
    </row>
    <row r="52" spans="1:16" ht="27.75" customHeight="1">
      <c r="A52" s="21" t="s">
        <v>150</v>
      </c>
      <c r="B52" s="16" t="s">
        <v>151</v>
      </c>
      <c r="C52" s="25">
        <f t="shared" si="0"/>
        <v>86000</v>
      </c>
      <c r="D52" s="23">
        <f t="shared" si="1"/>
        <v>86000</v>
      </c>
      <c r="E52" s="30"/>
      <c r="F52" s="30">
        <v>86000</v>
      </c>
      <c r="G52" s="30"/>
      <c r="H52" s="30"/>
      <c r="I52" s="30"/>
      <c r="J52" s="30"/>
      <c r="K52" s="30"/>
      <c r="L52" s="30"/>
      <c r="M52" s="30"/>
      <c r="N52" s="30"/>
      <c r="O52" s="23"/>
      <c r="P52" s="23"/>
    </row>
    <row r="53" spans="1:16">
      <c r="A53" s="21" t="s">
        <v>152</v>
      </c>
      <c r="B53" s="16" t="s">
        <v>153</v>
      </c>
      <c r="C53" s="25">
        <f t="shared" si="0"/>
        <v>5000</v>
      </c>
      <c r="D53" s="23">
        <f t="shared" si="1"/>
        <v>5000</v>
      </c>
      <c r="E53" s="30"/>
      <c r="F53" s="30">
        <v>5000</v>
      </c>
      <c r="G53" s="30"/>
      <c r="H53" s="30"/>
      <c r="I53" s="30"/>
      <c r="J53" s="30"/>
      <c r="K53" s="30"/>
      <c r="L53" s="30"/>
      <c r="M53" s="30"/>
      <c r="N53" s="30"/>
      <c r="O53" s="23"/>
      <c r="P53" s="23"/>
    </row>
    <row r="54" spans="1:16" ht="28.5">
      <c r="A54" s="21" t="s">
        <v>154</v>
      </c>
      <c r="B54" s="16" t="s">
        <v>155</v>
      </c>
      <c r="C54" s="25">
        <f t="shared" si="0"/>
        <v>60000</v>
      </c>
      <c r="D54" s="23">
        <f>F54</f>
        <v>60000</v>
      </c>
      <c r="E54" s="30"/>
      <c r="F54" s="30">
        <v>60000</v>
      </c>
      <c r="G54" s="30">
        <f>H54</f>
        <v>0</v>
      </c>
      <c r="H54" s="30"/>
      <c r="I54" s="30"/>
      <c r="J54" s="30"/>
      <c r="K54" s="30">
        <f>L54</f>
        <v>0</v>
      </c>
      <c r="L54" s="30"/>
      <c r="M54" s="30"/>
      <c r="N54" s="30"/>
      <c r="O54" s="23"/>
      <c r="P54" s="23"/>
    </row>
    <row r="55" spans="1:16">
      <c r="A55" s="21" t="s">
        <v>156</v>
      </c>
      <c r="B55" s="16" t="s">
        <v>157</v>
      </c>
      <c r="C55" s="25">
        <f t="shared" si="0"/>
        <v>5000</v>
      </c>
      <c r="D55" s="23">
        <f t="shared" si="1"/>
        <v>5000</v>
      </c>
      <c r="E55" s="30"/>
      <c r="F55" s="30">
        <v>5000</v>
      </c>
      <c r="G55" s="30"/>
      <c r="H55" s="30"/>
      <c r="I55" s="30"/>
      <c r="J55" s="30"/>
      <c r="K55" s="31"/>
      <c r="L55" s="30"/>
      <c r="M55" s="30"/>
      <c r="N55" s="30"/>
      <c r="O55" s="23"/>
      <c r="P55" s="23"/>
    </row>
    <row r="56" spans="1:16" ht="28.5">
      <c r="A56" s="21" t="s">
        <v>158</v>
      </c>
      <c r="B56" s="16" t="s">
        <v>159</v>
      </c>
      <c r="C56" s="25">
        <f t="shared" si="0"/>
        <v>12000</v>
      </c>
      <c r="D56" s="23">
        <f t="shared" si="1"/>
        <v>12000</v>
      </c>
      <c r="E56" s="30"/>
      <c r="F56" s="30">
        <v>12000</v>
      </c>
      <c r="G56" s="30"/>
      <c r="H56" s="30"/>
      <c r="I56" s="30"/>
      <c r="J56" s="30"/>
      <c r="K56" s="31"/>
      <c r="L56" s="30"/>
      <c r="M56" s="30"/>
      <c r="N56" s="30"/>
      <c r="O56" s="23"/>
      <c r="P56" s="23"/>
    </row>
    <row r="57" spans="1:16" ht="31.5" customHeight="1">
      <c r="A57" s="21" t="s">
        <v>160</v>
      </c>
      <c r="B57" s="16" t="s">
        <v>161</v>
      </c>
      <c r="C57" s="25">
        <f t="shared" si="0"/>
        <v>4000</v>
      </c>
      <c r="D57" s="23">
        <f t="shared" si="1"/>
        <v>4000</v>
      </c>
      <c r="E57" s="30"/>
      <c r="F57" s="30">
        <v>4000</v>
      </c>
      <c r="G57" s="30"/>
      <c r="H57" s="30"/>
      <c r="I57" s="30"/>
      <c r="J57" s="30"/>
      <c r="K57" s="31"/>
      <c r="L57" s="30"/>
      <c r="M57" s="30"/>
      <c r="N57" s="30"/>
      <c r="O57" s="23"/>
      <c r="P57" s="23"/>
    </row>
    <row r="58" spans="1:16" ht="28.5">
      <c r="A58" s="21" t="s">
        <v>162</v>
      </c>
      <c r="B58" s="16" t="s">
        <v>163</v>
      </c>
      <c r="C58" s="25">
        <f t="shared" si="0"/>
        <v>0</v>
      </c>
      <c r="D58" s="23">
        <f t="shared" si="1"/>
        <v>0</v>
      </c>
      <c r="E58" s="30"/>
      <c r="F58" s="30"/>
      <c r="G58" s="30"/>
      <c r="H58" s="30"/>
      <c r="I58" s="30"/>
      <c r="J58" s="30"/>
      <c r="K58" s="31"/>
      <c r="L58" s="30"/>
      <c r="M58" s="30"/>
      <c r="N58" s="30"/>
      <c r="O58" s="23"/>
      <c r="P58" s="23"/>
    </row>
    <row r="59" spans="1:16" ht="28.5">
      <c r="A59" s="21" t="s">
        <v>164</v>
      </c>
      <c r="B59" s="16" t="s">
        <v>165</v>
      </c>
      <c r="C59" s="25">
        <f t="shared" si="0"/>
        <v>10000</v>
      </c>
      <c r="D59" s="23">
        <f t="shared" si="1"/>
        <v>10000</v>
      </c>
      <c r="E59" s="30"/>
      <c r="F59" s="30">
        <v>10000</v>
      </c>
      <c r="G59" s="30"/>
      <c r="H59" s="30"/>
      <c r="I59" s="30"/>
      <c r="J59" s="30"/>
      <c r="K59" s="31"/>
      <c r="L59" s="30"/>
      <c r="M59" s="30"/>
      <c r="N59" s="30"/>
      <c r="O59" s="23"/>
      <c r="P59" s="23"/>
    </row>
    <row r="60" spans="1:16" ht="28.5">
      <c r="A60" s="21" t="s">
        <v>166</v>
      </c>
      <c r="B60" s="16" t="s">
        <v>214</v>
      </c>
      <c r="C60" s="31">
        <f t="shared" si="0"/>
        <v>15000</v>
      </c>
      <c r="D60" s="23">
        <f t="shared" si="1"/>
        <v>15000</v>
      </c>
      <c r="E60" s="30"/>
      <c r="F60" s="30">
        <v>15000</v>
      </c>
      <c r="G60" s="30"/>
      <c r="H60" s="30"/>
      <c r="I60" s="30"/>
      <c r="J60" s="30"/>
      <c r="K60" s="31"/>
      <c r="L60" s="30"/>
      <c r="M60" s="30"/>
      <c r="N60" s="30"/>
      <c r="O60" s="23"/>
      <c r="P60" s="23"/>
    </row>
    <row r="61" spans="1:16" ht="18.75" customHeight="1">
      <c r="A61" s="21" t="s">
        <v>168</v>
      </c>
      <c r="B61" s="16" t="s">
        <v>212</v>
      </c>
      <c r="C61" s="25">
        <f t="shared" si="0"/>
        <v>12348</v>
      </c>
      <c r="D61" s="23">
        <f t="shared" si="1"/>
        <v>12348</v>
      </c>
      <c r="E61" s="30"/>
      <c r="F61" s="30">
        <v>12348</v>
      </c>
      <c r="G61" s="30"/>
      <c r="H61" s="30"/>
      <c r="I61" s="30"/>
      <c r="J61" s="30"/>
      <c r="K61" s="31"/>
      <c r="L61" s="30"/>
      <c r="M61" s="30"/>
      <c r="N61" s="30"/>
      <c r="O61" s="23"/>
      <c r="P61" s="23"/>
    </row>
    <row r="62" spans="1:16" s="8" customFormat="1" ht="28.5" customHeight="1">
      <c r="A62" s="20" t="s">
        <v>169</v>
      </c>
      <c r="B62" s="27" t="s">
        <v>170</v>
      </c>
      <c r="C62" s="25">
        <f t="shared" si="0"/>
        <v>20000</v>
      </c>
      <c r="D62" s="25"/>
      <c r="E62" s="31"/>
      <c r="F62" s="31"/>
      <c r="G62" s="31"/>
      <c r="H62" s="31"/>
      <c r="I62" s="31"/>
      <c r="J62" s="31"/>
      <c r="K62" s="31">
        <f>L62</f>
        <v>20000</v>
      </c>
      <c r="L62" s="31">
        <v>20000</v>
      </c>
      <c r="M62" s="31"/>
      <c r="N62" s="31"/>
      <c r="O62" s="25"/>
      <c r="P62" s="25"/>
    </row>
    <row r="63" spans="1:16" s="8" customFormat="1" ht="18" customHeight="1">
      <c r="A63" s="20" t="s">
        <v>171</v>
      </c>
      <c r="B63" s="19" t="s">
        <v>172</v>
      </c>
      <c r="C63" s="25">
        <f t="shared" si="0"/>
        <v>5000</v>
      </c>
      <c r="D63" s="25">
        <f t="shared" si="1"/>
        <v>3500</v>
      </c>
      <c r="E63" s="31"/>
      <c r="F63" s="31">
        <f>F65+F66+F67+F68+F69</f>
        <v>3500</v>
      </c>
      <c r="G63" s="31">
        <f>H63</f>
        <v>1500</v>
      </c>
      <c r="H63" s="31">
        <f>H65+H66+H67+H68+H69</f>
        <v>1500</v>
      </c>
      <c r="I63" s="31"/>
      <c r="J63" s="31"/>
      <c r="K63" s="31"/>
      <c r="L63" s="31"/>
      <c r="M63" s="31"/>
      <c r="N63" s="31"/>
      <c r="O63" s="25"/>
      <c r="P63" s="25"/>
    </row>
    <row r="64" spans="1:16">
      <c r="A64" s="12"/>
      <c r="B64" s="16" t="s">
        <v>113</v>
      </c>
      <c r="C64" s="25"/>
      <c r="D64" s="25"/>
      <c r="E64" s="30"/>
      <c r="F64" s="30"/>
      <c r="G64" s="31"/>
      <c r="H64" s="30"/>
      <c r="I64" s="30"/>
      <c r="J64" s="30"/>
      <c r="K64" s="31"/>
      <c r="L64" s="30"/>
      <c r="M64" s="30"/>
      <c r="N64" s="30"/>
      <c r="O64" s="23"/>
      <c r="P64" s="23"/>
    </row>
    <row r="65" spans="1:16" ht="42.75">
      <c r="A65" s="21" t="s">
        <v>173</v>
      </c>
      <c r="B65" s="16" t="s">
        <v>174</v>
      </c>
      <c r="C65" s="25">
        <f t="shared" si="0"/>
        <v>500</v>
      </c>
      <c r="D65" s="23">
        <f t="shared" si="1"/>
        <v>500</v>
      </c>
      <c r="E65" s="30"/>
      <c r="F65" s="30">
        <v>500</v>
      </c>
      <c r="G65" s="31"/>
      <c r="H65" s="30"/>
      <c r="I65" s="30"/>
      <c r="J65" s="30"/>
      <c r="K65" s="31"/>
      <c r="L65" s="30"/>
      <c r="M65" s="30"/>
      <c r="N65" s="30"/>
      <c r="O65" s="23"/>
      <c r="P65" s="23"/>
    </row>
    <row r="66" spans="1:16" ht="28.5">
      <c r="A66" s="21" t="s">
        <v>175</v>
      </c>
      <c r="B66" s="16" t="s">
        <v>176</v>
      </c>
      <c r="C66" s="25">
        <f t="shared" si="0"/>
        <v>2000</v>
      </c>
      <c r="D66" s="23">
        <f t="shared" si="1"/>
        <v>2000</v>
      </c>
      <c r="E66" s="30"/>
      <c r="F66" s="30">
        <v>2000</v>
      </c>
      <c r="G66" s="31"/>
      <c r="H66" s="30"/>
      <c r="I66" s="30"/>
      <c r="J66" s="30"/>
      <c r="K66" s="31"/>
      <c r="L66" s="30"/>
      <c r="M66" s="30"/>
      <c r="N66" s="30"/>
      <c r="O66" s="23"/>
      <c r="P66" s="23"/>
    </row>
    <row r="67" spans="1:16" ht="30.75" customHeight="1">
      <c r="A67" s="21" t="s">
        <v>177</v>
      </c>
      <c r="B67" s="16" t="s">
        <v>178</v>
      </c>
      <c r="C67" s="25">
        <f t="shared" si="0"/>
        <v>2500</v>
      </c>
      <c r="D67" s="23">
        <f t="shared" si="1"/>
        <v>1000</v>
      </c>
      <c r="E67" s="30"/>
      <c r="F67" s="30">
        <v>1000</v>
      </c>
      <c r="G67" s="30">
        <f>H67</f>
        <v>1500</v>
      </c>
      <c r="H67" s="30">
        <v>1500</v>
      </c>
      <c r="I67" s="30"/>
      <c r="J67" s="30"/>
      <c r="K67" s="31"/>
      <c r="L67" s="30"/>
      <c r="M67" s="30"/>
      <c r="N67" s="30"/>
      <c r="O67" s="23"/>
      <c r="P67" s="23"/>
    </row>
    <row r="68" spans="1:16">
      <c r="A68" s="21" t="s">
        <v>179</v>
      </c>
      <c r="B68" s="16"/>
      <c r="C68" s="31"/>
      <c r="D68" s="23"/>
      <c r="E68" s="30"/>
      <c r="F68" s="30"/>
      <c r="G68" s="30"/>
      <c r="H68" s="30"/>
      <c r="I68" s="30"/>
      <c r="J68" s="30"/>
      <c r="K68" s="31"/>
      <c r="L68" s="30"/>
      <c r="M68" s="30"/>
      <c r="N68" s="30"/>
      <c r="O68" s="23"/>
      <c r="P68" s="23"/>
    </row>
    <row r="69" spans="1:16">
      <c r="A69" s="21" t="s">
        <v>180</v>
      </c>
      <c r="B69" s="16"/>
      <c r="C69" s="25"/>
      <c r="D69" s="23"/>
      <c r="E69" s="30"/>
      <c r="F69" s="30"/>
      <c r="G69" s="30"/>
      <c r="H69" s="30"/>
      <c r="I69" s="30"/>
      <c r="J69" s="30"/>
      <c r="K69" s="31"/>
      <c r="L69" s="30"/>
      <c r="M69" s="30"/>
      <c r="N69" s="30"/>
      <c r="O69" s="23"/>
      <c r="P69" s="23"/>
    </row>
    <row r="70" spans="1:16" s="8" customFormat="1" ht="45">
      <c r="A70" s="20" t="s">
        <v>181</v>
      </c>
      <c r="B70" s="19" t="s">
        <v>182</v>
      </c>
      <c r="C70" s="25">
        <f t="shared" si="0"/>
        <v>0</v>
      </c>
      <c r="D70" s="25">
        <f t="shared" si="1"/>
        <v>0</v>
      </c>
      <c r="E70" s="31"/>
      <c r="F70" s="31">
        <f>F72</f>
        <v>0</v>
      </c>
      <c r="G70" s="31"/>
      <c r="H70" s="31"/>
      <c r="I70" s="31"/>
      <c r="J70" s="31"/>
      <c r="K70" s="31"/>
      <c r="L70" s="31"/>
      <c r="M70" s="31"/>
      <c r="N70" s="31"/>
      <c r="O70" s="25"/>
      <c r="P70" s="25"/>
    </row>
    <row r="71" spans="1:16">
      <c r="A71" s="12"/>
      <c r="B71" s="16" t="s">
        <v>113</v>
      </c>
      <c r="C71" s="25"/>
      <c r="D71" s="25"/>
      <c r="E71" s="30"/>
      <c r="F71" s="30"/>
      <c r="G71" s="30"/>
      <c r="H71" s="30"/>
      <c r="I71" s="30"/>
      <c r="J71" s="30"/>
      <c r="K71" s="31"/>
      <c r="L71" s="30"/>
      <c r="M71" s="30"/>
      <c r="N71" s="30"/>
      <c r="O71" s="23"/>
      <c r="P71" s="23"/>
    </row>
    <row r="72" spans="1:16" ht="25.5">
      <c r="A72" s="21" t="s">
        <v>173</v>
      </c>
      <c r="B72" s="29" t="s">
        <v>183</v>
      </c>
      <c r="C72" s="25">
        <f t="shared" si="0"/>
        <v>0</v>
      </c>
      <c r="D72" s="23">
        <f t="shared" si="1"/>
        <v>0</v>
      </c>
      <c r="E72" s="30"/>
      <c r="F72" s="30">
        <v>0</v>
      </c>
      <c r="G72" s="30"/>
      <c r="H72" s="30"/>
      <c r="I72" s="30"/>
      <c r="J72" s="30"/>
      <c r="K72" s="31"/>
      <c r="L72" s="30"/>
      <c r="M72" s="30"/>
      <c r="N72" s="30"/>
      <c r="O72" s="23"/>
      <c r="P72" s="23"/>
    </row>
    <row r="73" spans="1:16" s="8" customFormat="1" ht="45">
      <c r="A73" s="20" t="s">
        <v>184</v>
      </c>
      <c r="B73" s="19" t="s">
        <v>185</v>
      </c>
      <c r="C73" s="25">
        <f t="shared" si="0"/>
        <v>251770</v>
      </c>
      <c r="D73" s="25">
        <f t="shared" si="1"/>
        <v>123000</v>
      </c>
      <c r="E73" s="31"/>
      <c r="F73" s="31">
        <f>SUM(F75:F79)</f>
        <v>123000</v>
      </c>
      <c r="G73" s="31">
        <f>H73</f>
        <v>54210</v>
      </c>
      <c r="H73" s="31">
        <f>H75+H76+H77+H786</f>
        <v>54210</v>
      </c>
      <c r="I73" s="31"/>
      <c r="J73" s="31"/>
      <c r="K73" s="31">
        <f>L73</f>
        <v>74560</v>
      </c>
      <c r="L73" s="31">
        <f>L77+L78+L79</f>
        <v>74560</v>
      </c>
      <c r="M73" s="31"/>
      <c r="N73" s="31"/>
      <c r="O73" s="25"/>
      <c r="P73" s="25"/>
    </row>
    <row r="74" spans="1:16">
      <c r="A74" s="12"/>
      <c r="B74" s="16" t="s">
        <v>113</v>
      </c>
      <c r="C74" s="25"/>
      <c r="D74" s="25"/>
      <c r="E74" s="30"/>
      <c r="F74" s="30"/>
      <c r="G74" s="31">
        <f t="shared" ref="G74:G79" si="3">H74</f>
        <v>0</v>
      </c>
      <c r="H74" s="30"/>
      <c r="I74" s="30"/>
      <c r="J74" s="30"/>
      <c r="K74" s="31"/>
      <c r="L74" s="30"/>
      <c r="M74" s="30"/>
      <c r="N74" s="30"/>
      <c r="O74" s="23"/>
      <c r="P74" s="23"/>
    </row>
    <row r="75" spans="1:16">
      <c r="A75" s="21" t="s">
        <v>186</v>
      </c>
      <c r="B75" s="16" t="s">
        <v>187</v>
      </c>
      <c r="C75" s="25">
        <f t="shared" si="0"/>
        <v>140000</v>
      </c>
      <c r="D75" s="23">
        <f t="shared" si="1"/>
        <v>100000</v>
      </c>
      <c r="E75" s="30"/>
      <c r="F75" s="30">
        <v>100000</v>
      </c>
      <c r="G75" s="30">
        <f t="shared" si="3"/>
        <v>40000</v>
      </c>
      <c r="H75" s="30">
        <v>40000</v>
      </c>
      <c r="I75" s="30"/>
      <c r="J75" s="30"/>
      <c r="K75" s="31"/>
      <c r="L75" s="30"/>
      <c r="M75" s="30"/>
      <c r="N75" s="30"/>
      <c r="O75" s="23"/>
      <c r="P75" s="23"/>
    </row>
    <row r="76" spans="1:16" ht="28.5">
      <c r="A76" s="21" t="s">
        <v>188</v>
      </c>
      <c r="B76" s="16" t="s">
        <v>189</v>
      </c>
      <c r="C76" s="25">
        <f t="shared" si="0"/>
        <v>18000</v>
      </c>
      <c r="D76" s="23">
        <f t="shared" si="1"/>
        <v>13000</v>
      </c>
      <c r="E76" s="30"/>
      <c r="F76" s="30">
        <v>13000</v>
      </c>
      <c r="G76" s="30">
        <f t="shared" si="3"/>
        <v>5000</v>
      </c>
      <c r="H76" s="30">
        <v>5000</v>
      </c>
      <c r="I76" s="30"/>
      <c r="J76" s="30"/>
      <c r="K76" s="31"/>
      <c r="L76" s="30"/>
      <c r="M76" s="30"/>
      <c r="N76" s="30"/>
      <c r="O76" s="23"/>
      <c r="P76" s="23"/>
    </row>
    <row r="77" spans="1:16" ht="28.5">
      <c r="A77" s="21" t="s">
        <v>190</v>
      </c>
      <c r="B77" s="16" t="s">
        <v>191</v>
      </c>
      <c r="C77" s="25">
        <f t="shared" si="0"/>
        <v>24210</v>
      </c>
      <c r="D77" s="23">
        <f t="shared" si="1"/>
        <v>10000</v>
      </c>
      <c r="E77" s="30"/>
      <c r="F77" s="30">
        <v>10000</v>
      </c>
      <c r="G77" s="30">
        <f t="shared" si="3"/>
        <v>9210</v>
      </c>
      <c r="H77" s="30">
        <v>9210</v>
      </c>
      <c r="I77" s="30"/>
      <c r="J77" s="30"/>
      <c r="K77" s="30">
        <f>L77</f>
        <v>5000</v>
      </c>
      <c r="L77" s="30">
        <v>5000</v>
      </c>
      <c r="M77" s="30"/>
      <c r="N77" s="30"/>
      <c r="O77" s="23"/>
      <c r="P77" s="23"/>
    </row>
    <row r="78" spans="1:16" ht="28.5">
      <c r="A78" s="21" t="s">
        <v>192</v>
      </c>
      <c r="B78" s="16" t="s">
        <v>193</v>
      </c>
      <c r="C78" s="25">
        <f t="shared" si="0"/>
        <v>69560</v>
      </c>
      <c r="D78" s="23">
        <f t="shared" si="1"/>
        <v>0</v>
      </c>
      <c r="E78" s="30"/>
      <c r="F78" s="30"/>
      <c r="G78" s="31">
        <f t="shared" si="3"/>
        <v>0</v>
      </c>
      <c r="H78" s="30"/>
      <c r="I78" s="30"/>
      <c r="J78" s="30"/>
      <c r="K78" s="30">
        <f>L78</f>
        <v>69560</v>
      </c>
      <c r="L78" s="30">
        <v>69560</v>
      </c>
      <c r="M78" s="30"/>
      <c r="N78" s="30"/>
      <c r="O78" s="23"/>
      <c r="P78" s="23"/>
    </row>
    <row r="79" spans="1:16">
      <c r="A79" s="21" t="s">
        <v>194</v>
      </c>
      <c r="B79" s="16" t="s">
        <v>195</v>
      </c>
      <c r="C79" s="25">
        <f t="shared" si="0"/>
        <v>0</v>
      </c>
      <c r="D79" s="23">
        <f>E79+F79</f>
        <v>0</v>
      </c>
      <c r="E79" s="30"/>
      <c r="F79" s="30"/>
      <c r="G79" s="31">
        <f t="shared" si="3"/>
        <v>0</v>
      </c>
      <c r="H79" s="30"/>
      <c r="I79" s="30"/>
      <c r="J79" s="30"/>
      <c r="K79" s="30">
        <f>L79</f>
        <v>0</v>
      </c>
      <c r="L79" s="30">
        <v>0</v>
      </c>
      <c r="M79" s="30"/>
      <c r="N79" s="30"/>
      <c r="O79" s="23"/>
      <c r="P79" s="23"/>
    </row>
    <row r="80" spans="1:16" ht="30">
      <c r="A80" s="12"/>
      <c r="B80" s="19" t="s">
        <v>196</v>
      </c>
      <c r="C80" s="25">
        <f t="shared" si="0"/>
        <v>0</v>
      </c>
      <c r="D80" s="23">
        <f>E80+F80</f>
        <v>0</v>
      </c>
      <c r="E80" s="30">
        <v>0</v>
      </c>
      <c r="F80" s="30">
        <f>F9-F20</f>
        <v>0</v>
      </c>
      <c r="G80" s="30">
        <v>0</v>
      </c>
      <c r="H80" s="30">
        <f>H9-H20</f>
        <v>0</v>
      </c>
      <c r="I80" s="30"/>
      <c r="J80" s="30"/>
      <c r="K80" s="30">
        <v>0</v>
      </c>
      <c r="L80" s="30">
        <f>L9-L20</f>
        <v>0</v>
      </c>
      <c r="M80" s="30"/>
      <c r="N80" s="30"/>
      <c r="O80" s="23"/>
      <c r="P80" s="23"/>
    </row>
    <row r="81" spans="2:10">
      <c r="B81" s="5" t="s">
        <v>197</v>
      </c>
    </row>
    <row r="82" spans="2:10" ht="9" customHeight="1"/>
    <row r="83" spans="2:10">
      <c r="B83" s="83" t="s">
        <v>198</v>
      </c>
      <c r="C83" s="84"/>
      <c r="D83" s="84"/>
      <c r="E83" s="85"/>
      <c r="F83" s="83"/>
      <c r="G83" s="84"/>
      <c r="H83" s="84"/>
      <c r="I83" s="85"/>
    </row>
    <row r="84" spans="2:10" ht="18" customHeight="1">
      <c r="B84" s="83" t="s">
        <v>199</v>
      </c>
      <c r="C84" s="84"/>
      <c r="D84" s="84"/>
      <c r="E84" s="85"/>
      <c r="F84" s="83"/>
      <c r="G84" s="84"/>
      <c r="H84" s="84"/>
      <c r="I84" s="85"/>
    </row>
    <row r="86" spans="2:10">
      <c r="B86" s="5" t="s">
        <v>200</v>
      </c>
      <c r="C86" s="5" t="s">
        <v>201</v>
      </c>
      <c r="F86" s="86" t="s">
        <v>202</v>
      </c>
      <c r="G86" s="86"/>
      <c r="H86" s="86"/>
    </row>
    <row r="87" spans="2:10">
      <c r="C87" s="87" t="s">
        <v>203</v>
      </c>
      <c r="D87" s="87"/>
      <c r="F87" s="87" t="s">
        <v>204</v>
      </c>
      <c r="G87" s="87"/>
      <c r="H87" s="87"/>
      <c r="I87" s="87"/>
    </row>
    <row r="90" spans="2:10">
      <c r="B90" s="5" t="s">
        <v>205</v>
      </c>
      <c r="D90" s="5" t="s">
        <v>201</v>
      </c>
      <c r="G90" s="88" t="s">
        <v>206</v>
      </c>
      <c r="H90" s="88"/>
      <c r="I90" s="88"/>
      <c r="J90" s="88"/>
    </row>
    <row r="91" spans="2:10">
      <c r="D91" s="87" t="s">
        <v>203</v>
      </c>
      <c r="E91" s="87"/>
      <c r="G91" s="89" t="s">
        <v>204</v>
      </c>
      <c r="H91" s="89"/>
      <c r="I91" s="89"/>
      <c r="J91" s="89"/>
    </row>
    <row r="94" spans="2:10">
      <c r="B94" s="5" t="s">
        <v>207</v>
      </c>
      <c r="C94" s="5" t="s">
        <v>201</v>
      </c>
      <c r="F94" s="86" t="s">
        <v>206</v>
      </c>
      <c r="G94" s="86"/>
      <c r="H94" s="86"/>
    </row>
    <row r="95" spans="2:10">
      <c r="C95" s="87" t="s">
        <v>203</v>
      </c>
      <c r="D95" s="87"/>
      <c r="F95" s="87" t="s">
        <v>204</v>
      </c>
      <c r="G95" s="87"/>
      <c r="H95" s="87"/>
      <c r="I95" s="87"/>
    </row>
    <row r="96" spans="2:10">
      <c r="B96" s="5" t="s">
        <v>209</v>
      </c>
    </row>
  </sheetData>
  <mergeCells count="26">
    <mergeCell ref="F94:H94"/>
    <mergeCell ref="C95:D95"/>
    <mergeCell ref="F95:I95"/>
    <mergeCell ref="F86:H86"/>
    <mergeCell ref="C87:D87"/>
    <mergeCell ref="F87:I87"/>
    <mergeCell ref="G90:J90"/>
    <mergeCell ref="D91:E91"/>
    <mergeCell ref="G91:J91"/>
    <mergeCell ref="O5:O6"/>
    <mergeCell ref="P5:P6"/>
    <mergeCell ref="B83:E83"/>
    <mergeCell ref="F83:I83"/>
    <mergeCell ref="B84:E84"/>
    <mergeCell ref="F84:I84"/>
    <mergeCell ref="C1:M2"/>
    <mergeCell ref="C3:M3"/>
    <mergeCell ref="A5:A6"/>
    <mergeCell ref="B5:B6"/>
    <mergeCell ref="C5:C6"/>
    <mergeCell ref="D5:D6"/>
    <mergeCell ref="E5:F5"/>
    <mergeCell ref="G5:G6"/>
    <mergeCell ref="H5:J5"/>
    <mergeCell ref="K5:K6"/>
    <mergeCell ref="L5:N5"/>
  </mergeCells>
  <pageMargins left="0.7" right="0.7" top="0.75" bottom="0.75" header="0.3" footer="0.3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A2" sqref="A2"/>
    </sheetView>
  </sheetViews>
  <sheetFormatPr defaultRowHeight="15"/>
  <cols>
    <col min="1" max="1" width="15.5703125" customWidth="1"/>
  </cols>
  <sheetData>
    <row r="1" spans="1:1">
      <c r="A1" s="35" t="e">
        <f>'3.2020'!D9+'3.2021'!D9+#REF!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2021-12-05T13:56:00Z</dcterms:modified>
  <cp:category/>
  <cp:contentStatus/>
</cp:coreProperties>
</file>